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defaultThemeVersion="124226"/>
  <mc:AlternateContent xmlns:mc="http://schemas.openxmlformats.org/markup-compatibility/2006">
    <mc:Choice Requires="x15">
      <x15ac:absPath xmlns:x15ac="http://schemas.microsoft.com/office/spreadsheetml/2010/11/ac" url="F:\Simion 26 Sept 2008\Activitate_catedra\CNATDCU 2020\"/>
    </mc:Choice>
  </mc:AlternateContent>
  <xr:revisionPtr revIDLastSave="0" documentId="8_{8D5DF427-1D96-4703-85EA-5E82B7C87E96}" xr6:coauthVersionLast="47" xr6:coauthVersionMax="47" xr10:uidLastSave="{00000000-0000-0000-0000-000000000000}"/>
  <bookViews>
    <workbookView xWindow="-108" yWindow="-108" windowWidth="23256" windowHeight="12576" activeTab="3" xr2:uid="{00000000-000D-0000-FFFF-FFFF00000000}"/>
  </bookViews>
  <sheets>
    <sheet name="centralizator" sheetId="1" r:id="rId1"/>
    <sheet name="A" sheetId="4" r:id="rId2"/>
    <sheet name="I, P" sheetId="2" r:id="rId3"/>
    <sheet name="C" sheetId="3" r:id="rId4"/>
  </sheet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L4" i="1" l="1"/>
  <c r="I3" i="2" l="1"/>
  <c r="K3" i="2" s="1"/>
  <c r="L3" i="2"/>
  <c r="I4" i="2"/>
  <c r="K4" i="2" s="1"/>
  <c r="L4" i="2"/>
  <c r="D31" i="4"/>
  <c r="M4" i="1" s="1"/>
  <c r="C25" i="4"/>
  <c r="D25" i="4" s="1"/>
  <c r="K4" i="1" s="1"/>
  <c r="C22" i="4"/>
  <c r="D22" i="4" s="1"/>
  <c r="J4" i="1" s="1"/>
  <c r="C19" i="4"/>
  <c r="D19" i="4" s="1"/>
  <c r="I4" i="1" s="1"/>
  <c r="C16" i="4"/>
  <c r="D16" i="4" s="1"/>
  <c r="H4" i="1" s="1"/>
  <c r="C13" i="4"/>
  <c r="D13" i="4" s="1"/>
  <c r="G4" i="1" s="1"/>
  <c r="C10" i="4"/>
  <c r="D10" i="4" s="1"/>
  <c r="F4" i="1" s="1"/>
  <c r="C7" i="4"/>
  <c r="D7" i="4" s="1"/>
  <c r="E4" i="1" s="1"/>
  <c r="C4" i="4"/>
  <c r="D4" i="4" s="1"/>
  <c r="D4" i="1" s="1"/>
  <c r="H6" i="3" l="1"/>
  <c r="J6" i="3" s="1"/>
  <c r="H5" i="3"/>
  <c r="J5" i="3" s="1"/>
  <c r="H3" i="3" l="1"/>
  <c r="H4" i="3"/>
  <c r="J4" i="3" s="1"/>
  <c r="L8" i="2"/>
  <c r="P4" i="1" s="1"/>
  <c r="K8" i="2" l="1"/>
  <c r="O4" i="1" s="1"/>
  <c r="J3" i="3"/>
  <c r="J9" i="3" l="1"/>
  <c r="Q4" i="1" s="1"/>
  <c r="D32" i="4"/>
  <c r="N4" i="1"/>
  <c r="S4" i="1" s="1"/>
</calcChain>
</file>

<file path=xl/sharedStrings.xml><?xml version="1.0" encoding="utf-8"?>
<sst xmlns="http://schemas.openxmlformats.org/spreadsheetml/2006/main" count="150" uniqueCount="100">
  <si>
    <t>gradul didactic</t>
  </si>
  <si>
    <t>nume</t>
  </si>
  <si>
    <t>domeniul</t>
  </si>
  <si>
    <t>FIZICĂ</t>
  </si>
  <si>
    <t>Criterii minimale</t>
  </si>
  <si>
    <t>conf/CS II</t>
  </si>
  <si>
    <t>prof/CS I</t>
  </si>
  <si>
    <t>Cărți în edituri internaționale recunoscute Web of Science în calitate de autor</t>
  </si>
  <si>
    <t>Capitole de cărți în edituri internaționale recunoscute Web of Science în calitate de autor/ Review-uri în reviste cotate ISI</t>
  </si>
  <si>
    <t>Cărți în edituri internaționale recunoscute Web of Science în calitate de editor</t>
  </si>
  <si>
    <t xml:space="preserve">Cărți, manuale, îndrumare de laborator în edituri naționale sau alte edituri internaționale ca autor,  note interne, prezentări susținute pentru aprobarea analizelor de date în cadrul colaborărilor mari </t>
  </si>
  <si>
    <t xml:space="preserve">Capitole de cărți în edituri naționale sau alte edituri internaționale ca autor </t>
  </si>
  <si>
    <t>Lucrări în extenso (cel puțin 3 pagini) publicate în  Proceedings-uri indexate ISI</t>
  </si>
  <si>
    <t>Brevete de invenție internaționale acordate</t>
  </si>
  <si>
    <t>Brevete de invenție naționale acordate</t>
  </si>
  <si>
    <t>Director/ responsabil/ coordonator pentru programe de studii, programe de formare continuă, proiecte educaționale  și proiecte de infrastructură naționale acordate</t>
  </si>
  <si>
    <t>Articole științifice originale în extenso ca autor</t>
  </si>
  <si>
    <t xml:space="preserve">Articole științifice originale în extenso ca prim autor sau autor corespondent, </t>
  </si>
  <si>
    <t>Citări în reviste științifice cu factor de impact care se regăsesc în InCites Journal Citation Reports sau în cărți în edituri recunoscute Web of Science</t>
  </si>
  <si>
    <t>2. Activitatea de cercetare</t>
  </si>
  <si>
    <t>1. Activitatea didactică și profesională</t>
  </si>
  <si>
    <t>3. Recunoașterea
impactului activității</t>
  </si>
  <si>
    <t>Indicele Hirsch</t>
  </si>
  <si>
    <t xml:space="preserve">Director/ responsabil pentru proiecte de cercetare câștigate in valoare de V euro prin competiție națională sau internațională </t>
  </si>
  <si>
    <t>A</t>
  </si>
  <si>
    <t>I</t>
  </si>
  <si>
    <t>P</t>
  </si>
  <si>
    <t>C</t>
  </si>
  <si>
    <t>h</t>
  </si>
  <si>
    <t>Total</t>
  </si>
  <si>
    <t>Total criteriu A</t>
  </si>
  <si>
    <t>TOTAL</t>
  </si>
  <si>
    <t>xs</t>
  </si>
  <si>
    <t>J2</t>
  </si>
  <si>
    <t>J1</t>
  </si>
  <si>
    <t>AIS</t>
  </si>
  <si>
    <t>An</t>
  </si>
  <si>
    <t>Pag</t>
  </si>
  <si>
    <t>Vol</t>
  </si>
  <si>
    <t>Jurnal</t>
  </si>
  <si>
    <t>Autori</t>
  </si>
  <si>
    <t>215-220</t>
  </si>
  <si>
    <t>c/n_ef</t>
  </si>
  <si>
    <t>CITARI</t>
  </si>
  <si>
    <t>XY</t>
  </si>
  <si>
    <t>X and Y and other 10</t>
  </si>
  <si>
    <t>X, W, Y, Z, A, B</t>
  </si>
  <si>
    <t>.......................................</t>
  </si>
  <si>
    <t>.................</t>
  </si>
  <si>
    <t>n (numar autori)</t>
  </si>
  <si>
    <t>Date identificare</t>
  </si>
  <si>
    <t>Numar autori</t>
  </si>
  <si>
    <t xml:space="preserve">Numar efectiv </t>
  </si>
  <si>
    <t>A1</t>
  </si>
  <si>
    <t>X, Y, Z.....</t>
  </si>
  <si>
    <t>A2</t>
  </si>
  <si>
    <t>1. Cărți în edituri internaționale recunoscute Web of Science în calitate de autor</t>
  </si>
  <si>
    <t>2. Capitole de cărți în edituri internaționale recunoscute Web of Science în calitate de autor/ Review-uri în reviste cotate ISI</t>
  </si>
  <si>
    <t>3. Cărți în edituri internaționale recunoscute Web of Science în calitate de editor</t>
  </si>
  <si>
    <t xml:space="preserve">4. Cărți, manuale, îndrumare de laborator în edituri naționale sau alte edituri internaționale ca autor,  note interne, prezentări susținute pentru aprobarea analizelor de date în cadrul colaborărilor mari </t>
  </si>
  <si>
    <t>A3</t>
  </si>
  <si>
    <t>A4</t>
  </si>
  <si>
    <t>A5</t>
  </si>
  <si>
    <t>A6</t>
  </si>
  <si>
    <t>A7</t>
  </si>
  <si>
    <t>A8</t>
  </si>
  <si>
    <t>A9</t>
  </si>
  <si>
    <t>A10</t>
  </si>
  <si>
    <t xml:space="preserve">5. Capitole de cărți în edituri naționale sau alte edituri internaționale ca autor </t>
  </si>
  <si>
    <t>6. Lucrări în extenso (cel puțin 3 pagini) publicate în  Proceedings-uri indexate ISI</t>
  </si>
  <si>
    <t>7. Brevete de invenție internaționale acordate</t>
  </si>
  <si>
    <t>8. Brevete de invenție naționale acordate</t>
  </si>
  <si>
    <t xml:space="preserve">9. Director/ responsabil/ coordonator pentru programe de studii, programe de formare continuă, proiecte educaționale  și proiecte de infrastructură (proiectele de cercetare se exclud) </t>
  </si>
  <si>
    <t xml:space="preserve">10. Director/ responsabil pentru proiecte de cercetare in valoare   euro câștigate prin competiție națională sau internațională </t>
  </si>
  <si>
    <t>Suma totala in Euro</t>
  </si>
  <si>
    <t>Nume proiect....</t>
  </si>
  <si>
    <t>Program de studii...</t>
  </si>
  <si>
    <t>.....................................................</t>
  </si>
  <si>
    <t>prim autor/ corespondent</t>
  </si>
  <si>
    <t>numar autori</t>
  </si>
  <si>
    <t>Numar efectiv</t>
  </si>
  <si>
    <t>numar efectiv</t>
  </si>
  <si>
    <t>numar citari (fara autocitari)</t>
  </si>
  <si>
    <t xml:space="preserve"> Y and X (X nu e prim sau corespondent)</t>
  </si>
  <si>
    <t>X and Y and Z  (X este prim sau corespondent)</t>
  </si>
  <si>
    <t>Titlu articol</t>
  </si>
  <si>
    <t>Activitatea de cercetare</t>
  </si>
  <si>
    <t>Activitatea didactica si profesionala</t>
  </si>
  <si>
    <t>aaaa</t>
  </si>
  <si>
    <t>bbbb</t>
  </si>
  <si>
    <t>dddd</t>
  </si>
  <si>
    <t>ccccc</t>
  </si>
  <si>
    <t>X and  Y</t>
  </si>
  <si>
    <t>X, Y and Z</t>
  </si>
  <si>
    <t>xy</t>
  </si>
  <si>
    <t>xz</t>
  </si>
  <si>
    <t>Nota: se preiau valorile din fisele de calcul A, I-P si C</t>
  </si>
  <si>
    <r>
      <rPr>
        <b/>
        <sz val="11"/>
        <color theme="1"/>
        <rFont val="Calibri"/>
        <family val="2"/>
        <scheme val="minor"/>
      </rPr>
      <t>Note:</t>
    </r>
    <r>
      <rPr>
        <sz val="11"/>
        <color theme="1"/>
        <rFont val="Calibri"/>
        <family val="2"/>
        <charset val="238"/>
        <scheme val="minor"/>
      </rPr>
      <t xml:space="preserve">
1.  la fiecare item se vor adauga atatea linii cate sunt necesare 
2. In categoriile capitole de cărți la Edituri internaționale recunoscute (2) și capitole de cărți în edituri naționale recunoscute (5) nu se includ capitolele publicate in volumele de proceedingsuri de la conferințe. Acestea se vor include in categoria (6) doar daca sunt publicate in volume indexate ISI.</t>
    </r>
  </si>
  <si>
    <r>
      <rPr>
        <b/>
        <sz val="12"/>
        <color indexed="8"/>
        <rFont val="Calibri"/>
        <family val="2"/>
      </rPr>
      <t xml:space="preserve">Note: </t>
    </r>
    <r>
      <rPr>
        <sz val="12"/>
        <color indexed="8"/>
        <rFont val="Calibri"/>
        <family val="2"/>
      </rPr>
      <t xml:space="preserve">
Coloanele A-F pot fi prezentate și comasat. 
Numărul efectiv de autori este calculat conform formulelor din Anexa nr. 3, OM 6129/2016:
n, dacă n ≤ 5; (n + 5)/2, dacă 5 &lt; n≤ 15; (n + 15)/3, dacă 15 &lt; n ≤ 75 și (n + 45)/4, dacă n&gt; 75.</t>
    </r>
  </si>
  <si>
    <r>
      <rPr>
        <b/>
        <sz val="12"/>
        <color indexed="8"/>
        <rFont val="Calibri"/>
        <family val="2"/>
      </rPr>
      <t xml:space="preserve">Note: </t>
    </r>
    <r>
      <rPr>
        <sz val="12"/>
        <color indexed="8"/>
        <rFont val="Calibri"/>
        <family val="2"/>
      </rPr>
      <t xml:space="preserve">
Coloanele A-F pot fi prezentate și comasat.
Numărul efectiv de autori este calculat conform formulelor din Anexa nr. 3, OM 6129/2016.
n, dacă n ≤ 5; (n + 5)/2, dacă 5 &lt; n≤ 15; (n + 15)/3, dacă 15 &lt; n ≤ 75 și (n + 45)/4, dacă n&gt; 75.
Citările trebuie să fie în reviste științifice cu factor de impact care se regăsesc în InCites Journal Citation Reports sau în cărți
în edituri recunoscute Web of Science. Nu se iau în considerare citările provenind din articole care au ca autor sau coautor candidatul.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</si>
</sst>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8" x14ac:knownFonts="1">
    <font>
      <sz val="11"/>
      <color theme="1"/>
      <name val="Calibri"/>
      <family val="2"/>
      <charset val="238"/>
      <scheme val="minor"/>
    </font>
    <font>
      <sz val="11"/>
      <color theme="1"/>
      <name val="Calibri"/>
      <family val="2"/>
      <scheme val="minor"/>
    </font>
    <font>
      <sz val="11"/>
      <color theme="1"/>
      <name val="Calibri"/>
      <family val="2"/>
      <scheme val="minor"/>
    </font>
    <font>
      <sz val="10"/>
      <color theme="1"/>
      <name val="Calibri"/>
      <family val="2"/>
      <charset val="238"/>
      <scheme val="minor"/>
    </font>
    <font>
      <sz val="9"/>
      <color theme="1"/>
      <name val="Calibri"/>
      <family val="2"/>
      <charset val="238"/>
      <scheme val="minor"/>
    </font>
    <font>
      <b/>
      <sz val="11"/>
      <color theme="1"/>
      <name val="Calibri"/>
      <family val="2"/>
      <scheme val="minor"/>
    </font>
    <font>
      <b/>
      <sz val="12"/>
      <color theme="1"/>
      <name val="Calibri"/>
      <family val="2"/>
      <scheme val="minor"/>
    </font>
    <font>
      <b/>
      <sz val="14"/>
      <color theme="1"/>
      <name val="Calibri"/>
      <family val="2"/>
      <scheme val="minor"/>
    </font>
    <font>
      <sz val="10"/>
      <color theme="1"/>
      <name val="Calibri"/>
      <family val="2"/>
      <scheme val="minor"/>
    </font>
    <font>
      <sz val="12"/>
      <color theme="1"/>
      <name val="Calibri"/>
      <family val="2"/>
      <scheme val="minor"/>
    </font>
    <font>
      <sz val="7"/>
      <color theme="1"/>
      <name val="Calibri"/>
      <family val="2"/>
      <charset val="238"/>
      <scheme val="minor"/>
    </font>
    <font>
      <b/>
      <sz val="10"/>
      <color theme="1"/>
      <name val="Calibri"/>
      <family val="2"/>
      <scheme val="minor"/>
    </font>
    <font>
      <sz val="8"/>
      <color indexed="8"/>
      <name val="Calibri"/>
      <family val="2"/>
    </font>
    <font>
      <b/>
      <sz val="8"/>
      <color indexed="8"/>
      <name val="Calibri"/>
      <family val="2"/>
    </font>
    <font>
      <b/>
      <sz val="8"/>
      <name val="Calibri"/>
      <family val="2"/>
    </font>
    <font>
      <b/>
      <sz val="8"/>
      <color indexed="9"/>
      <name val="Calibri"/>
      <family val="2"/>
    </font>
    <font>
      <sz val="12"/>
      <color indexed="8"/>
      <name val="Calibri"/>
      <family val="2"/>
    </font>
    <font>
      <sz val="12"/>
      <color theme="1"/>
      <name val="Calibri"/>
      <family val="2"/>
    </font>
    <font>
      <sz val="12"/>
      <name val="Calibri"/>
      <family val="2"/>
      <scheme val="minor"/>
    </font>
    <font>
      <sz val="12"/>
      <name val="Calibri"/>
      <family val="2"/>
    </font>
    <font>
      <b/>
      <sz val="12"/>
      <color indexed="8"/>
      <name val="Calibri"/>
      <family val="2"/>
    </font>
    <font>
      <sz val="10"/>
      <color indexed="8"/>
      <name val="Calibri"/>
      <family val="2"/>
    </font>
    <font>
      <b/>
      <sz val="10"/>
      <color indexed="8"/>
      <name val="Calibri"/>
      <family val="2"/>
    </font>
    <font>
      <b/>
      <sz val="10"/>
      <name val="Calibri"/>
      <family val="2"/>
    </font>
    <font>
      <b/>
      <sz val="14"/>
      <name val="Calibri"/>
      <family val="2"/>
    </font>
    <font>
      <b/>
      <sz val="12"/>
      <name val="Calibri"/>
      <family val="2"/>
    </font>
    <font>
      <b/>
      <sz val="16"/>
      <color indexed="8"/>
      <name val="Calibri"/>
      <family val="2"/>
    </font>
    <font>
      <sz val="11"/>
      <name val="Calibri"/>
      <family val="2"/>
      <scheme val="minor"/>
    </font>
  </fonts>
  <fills count="8">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59999389629810485"/>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2">
    <xf numFmtId="0" fontId="0" fillId="0" borderId="0"/>
    <xf numFmtId="0" fontId="2" fillId="0" borderId="0"/>
  </cellStyleXfs>
  <cellXfs count="141">
    <xf numFmtId="0" fontId="0" fillId="0" borderId="0" xfId="0"/>
    <xf numFmtId="0" fontId="5" fillId="0" borderId="0" xfId="0" applyFont="1" applyAlignment="1"/>
    <xf numFmtId="0" fontId="0" fillId="0" borderId="2" xfId="0" applyBorder="1" applyAlignment="1">
      <alignment horizontal="center" vertical="center"/>
    </xf>
    <xf numFmtId="0" fontId="5" fillId="0" borderId="3" xfId="0" applyFont="1" applyBorder="1" applyAlignment="1">
      <alignment horizontal="center" vertical="center"/>
    </xf>
    <xf numFmtId="0" fontId="0" fillId="3" borderId="5" xfId="0" applyFill="1" applyBorder="1"/>
    <xf numFmtId="0" fontId="0" fillId="4" borderId="6" xfId="0" applyFill="1" applyBorder="1"/>
    <xf numFmtId="0" fontId="5" fillId="0" borderId="4" xfId="0" applyFont="1" applyBorder="1" applyAlignment="1">
      <alignment horizontal="center" vertical="center" wrapText="1"/>
    </xf>
    <xf numFmtId="0" fontId="0" fillId="0" borderId="2" xfId="0" applyBorder="1"/>
    <xf numFmtId="0" fontId="0" fillId="3" borderId="7" xfId="0" applyFill="1" applyBorder="1"/>
    <xf numFmtId="0" fontId="4" fillId="2" borderId="8"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xf numFmtId="0" fontId="7" fillId="0" borderId="0" xfId="0" applyFont="1"/>
    <xf numFmtId="0" fontId="3" fillId="0" borderId="0" xfId="0" applyFont="1"/>
    <xf numFmtId="0" fontId="8" fillId="0" borderId="0" xfId="0" applyFont="1"/>
    <xf numFmtId="0" fontId="9" fillId="0" borderId="0" xfId="0" applyFont="1"/>
    <xf numFmtId="2" fontId="9" fillId="0" borderId="0" xfId="0" applyNumberFormat="1" applyFont="1"/>
    <xf numFmtId="0" fontId="0" fillId="3" borderId="1" xfId="0" applyFill="1" applyBorder="1" applyAlignment="1">
      <alignment horizontal="center"/>
    </xf>
    <xf numFmtId="49" fontId="10" fillId="3" borderId="10" xfId="0" applyNumberFormat="1" applyFont="1" applyFill="1" applyBorder="1" applyAlignment="1">
      <alignment horizontal="center" vertical="top" wrapText="1"/>
    </xf>
    <xf numFmtId="0" fontId="10" fillId="3" borderId="10" xfId="0" applyFont="1" applyFill="1" applyBorder="1" applyAlignment="1">
      <alignment horizontal="center" vertical="top" wrapText="1"/>
    </xf>
    <xf numFmtId="0" fontId="5" fillId="0" borderId="1" xfId="0" applyFont="1" applyBorder="1"/>
    <xf numFmtId="0" fontId="5" fillId="0" borderId="1" xfId="0" applyFont="1" applyBorder="1" applyAlignment="1">
      <alignment vertical="top"/>
    </xf>
    <xf numFmtId="0" fontId="0" fillId="0" borderId="1" xfId="0" applyBorder="1"/>
    <xf numFmtId="0" fontId="4" fillId="4" borderId="10" xfId="0" applyFont="1" applyFill="1" applyBorder="1" applyAlignment="1">
      <alignment horizontal="center" vertical="center" wrapText="1"/>
    </xf>
    <xf numFmtId="0" fontId="0" fillId="4" borderId="11" xfId="0" applyFill="1" applyBorder="1"/>
    <xf numFmtId="0" fontId="5" fillId="0" borderId="1" xfId="0" applyFont="1" applyBorder="1" applyAlignment="1"/>
    <xf numFmtId="0" fontId="5" fillId="0" borderId="1" xfId="0" applyFont="1" applyBorder="1" applyAlignment="1">
      <alignment horizontal="center"/>
    </xf>
    <xf numFmtId="0" fontId="6" fillId="3" borderId="10" xfId="0" applyFont="1" applyFill="1" applyBorder="1" applyAlignment="1">
      <alignment horizontal="center" vertical="top" wrapText="1"/>
    </xf>
    <xf numFmtId="0" fontId="5" fillId="0" borderId="16" xfId="0" applyFont="1" applyBorder="1"/>
    <xf numFmtId="0" fontId="11" fillId="0" borderId="1" xfId="0" applyFont="1" applyBorder="1" applyAlignment="1">
      <alignment vertical="top"/>
    </xf>
    <xf numFmtId="0" fontId="12" fillId="0" borderId="0" xfId="1" applyFont="1" applyBorder="1" applyAlignment="1">
      <alignment vertical="top"/>
    </xf>
    <xf numFmtId="164" fontId="12" fillId="0" borderId="0" xfId="1" applyNumberFormat="1" applyFont="1" applyBorder="1" applyAlignment="1">
      <alignment horizontal="center" vertical="top"/>
    </xf>
    <xf numFmtId="0" fontId="12" fillId="0" borderId="0" xfId="1" applyFont="1" applyBorder="1" applyAlignment="1">
      <alignment horizontal="center" vertical="top"/>
    </xf>
    <xf numFmtId="0" fontId="12" fillId="0" borderId="0" xfId="1" applyFont="1" applyBorder="1" applyAlignment="1">
      <alignment horizontal="right" vertical="top"/>
    </xf>
    <xf numFmtId="164" fontId="12" fillId="0" borderId="0" xfId="1" applyNumberFormat="1" applyFont="1" applyAlignment="1">
      <alignment horizontal="center" vertical="top"/>
    </xf>
    <xf numFmtId="0" fontId="12" fillId="0" borderId="0" xfId="1" applyFont="1" applyAlignment="1">
      <alignment horizontal="center" vertical="top"/>
    </xf>
    <xf numFmtId="0" fontId="12" fillId="0" borderId="0" xfId="1" applyFont="1" applyAlignment="1">
      <alignment horizontal="right" vertical="top"/>
    </xf>
    <xf numFmtId="0" fontId="12" fillId="0" borderId="0" xfId="1" applyFont="1" applyAlignment="1">
      <alignment vertical="top"/>
    </xf>
    <xf numFmtId="0" fontId="12" fillId="0" borderId="0" xfId="1" applyFont="1" applyAlignment="1">
      <alignment vertical="top" wrapText="1"/>
    </xf>
    <xf numFmtId="0" fontId="13" fillId="0" borderId="0" xfId="1" applyFont="1" applyAlignment="1">
      <alignment horizontal="center" vertical="top"/>
    </xf>
    <xf numFmtId="164" fontId="12" fillId="0" borderId="0" xfId="1" applyNumberFormat="1" applyFont="1" applyAlignment="1">
      <alignment vertical="top"/>
    </xf>
    <xf numFmtId="0" fontId="15" fillId="0" borderId="0" xfId="1" applyFont="1" applyAlignment="1">
      <alignment horizontal="center" vertical="top"/>
    </xf>
    <xf numFmtId="0" fontId="12" fillId="0" borderId="0" xfId="1" applyFont="1" applyBorder="1" applyAlignment="1">
      <alignment vertical="top" wrapText="1"/>
    </xf>
    <xf numFmtId="0" fontId="13" fillId="0" borderId="0" xfId="1" applyFont="1" applyBorder="1" applyAlignment="1">
      <alignment vertical="top"/>
    </xf>
    <xf numFmtId="164" fontId="13" fillId="0" borderId="0" xfId="1" applyNumberFormat="1" applyFont="1" applyFill="1" applyBorder="1" applyAlignment="1">
      <alignment horizontal="center" vertical="top"/>
    </xf>
    <xf numFmtId="0" fontId="13" fillId="0" borderId="0" xfId="1" applyFont="1" applyFill="1" applyBorder="1" applyAlignment="1">
      <alignment horizontal="center" vertical="top"/>
    </xf>
    <xf numFmtId="0" fontId="12" fillId="0" borderId="0" xfId="1" applyFont="1" applyFill="1" applyBorder="1" applyAlignment="1">
      <alignment vertical="top"/>
    </xf>
    <xf numFmtId="1" fontId="12" fillId="0" borderId="0" xfId="1" applyNumberFormat="1" applyFont="1" applyBorder="1" applyAlignment="1">
      <alignment horizontal="center" vertical="top"/>
    </xf>
    <xf numFmtId="0" fontId="13" fillId="0" borderId="0" xfId="1" applyFont="1" applyBorder="1" applyAlignment="1">
      <alignment horizontal="center" vertical="top"/>
    </xf>
    <xf numFmtId="1" fontId="12" fillId="0" borderId="0" xfId="1" applyNumberFormat="1" applyFont="1" applyAlignment="1">
      <alignment horizontal="center" vertical="top"/>
    </xf>
    <xf numFmtId="0" fontId="21" fillId="0" borderId="0" xfId="1" applyFont="1" applyBorder="1" applyAlignment="1">
      <alignment vertical="top"/>
    </xf>
    <xf numFmtId="0" fontId="22" fillId="0" borderId="0" xfId="1" applyFont="1" applyFill="1" applyBorder="1" applyAlignment="1">
      <alignment vertical="top"/>
    </xf>
    <xf numFmtId="0" fontId="22" fillId="0" borderId="0" xfId="1" applyFont="1" applyFill="1" applyBorder="1" applyAlignment="1">
      <alignment horizontal="center" vertical="top"/>
    </xf>
    <xf numFmtId="0" fontId="0" fillId="0" borderId="0" xfId="0" applyAlignment="1">
      <alignment horizontal="center"/>
    </xf>
    <xf numFmtId="0" fontId="0" fillId="0" borderId="0" xfId="0" applyAlignment="1"/>
    <xf numFmtId="0" fontId="0" fillId="0" borderId="1" xfId="0" applyBorder="1" applyAlignment="1">
      <alignment horizontal="center"/>
    </xf>
    <xf numFmtId="2" fontId="5" fillId="0" borderId="1" xfId="0" applyNumberFormat="1" applyFont="1" applyBorder="1" applyAlignment="1">
      <alignment horizontal="center"/>
    </xf>
    <xf numFmtId="2" fontId="0" fillId="0" borderId="1" xfId="0" applyNumberFormat="1" applyBorder="1" applyAlignment="1">
      <alignment horizontal="center"/>
    </xf>
    <xf numFmtId="2" fontId="0" fillId="0" borderId="0" xfId="0" applyNumberFormat="1" applyAlignment="1">
      <alignment horizontal="center"/>
    </xf>
    <xf numFmtId="2" fontId="5" fillId="5" borderId="1" xfId="0" applyNumberFormat="1" applyFont="1" applyFill="1" applyBorder="1" applyAlignment="1">
      <alignment horizontal="center"/>
    </xf>
    <xf numFmtId="0" fontId="15" fillId="6" borderId="17" xfId="1" applyFont="1" applyFill="1" applyBorder="1" applyAlignment="1">
      <alignment horizontal="center" vertical="top"/>
    </xf>
    <xf numFmtId="2" fontId="13" fillId="6" borderId="17" xfId="1" applyNumberFormat="1" applyFont="1" applyFill="1" applyBorder="1" applyAlignment="1">
      <alignment horizontal="center" vertical="top"/>
    </xf>
    <xf numFmtId="2" fontId="14" fillId="6" borderId="17" xfId="1" applyNumberFormat="1" applyFont="1" applyFill="1" applyBorder="1" applyAlignment="1">
      <alignment horizontal="center" vertical="top"/>
    </xf>
    <xf numFmtId="0" fontId="25" fillId="7" borderId="0" xfId="1" applyFont="1" applyFill="1" applyAlignment="1">
      <alignment vertical="top" wrapText="1"/>
    </xf>
    <xf numFmtId="0" fontId="25" fillId="7" borderId="0" xfId="1" applyFont="1" applyFill="1" applyBorder="1" applyAlignment="1">
      <alignment horizontal="center" vertical="top" wrapText="1"/>
    </xf>
    <xf numFmtId="0" fontId="25" fillId="7" borderId="0" xfId="1" applyFont="1" applyFill="1" applyBorder="1" applyAlignment="1">
      <alignment horizontal="right" vertical="top" wrapText="1"/>
    </xf>
    <xf numFmtId="164" fontId="25" fillId="7" borderId="0" xfId="1" applyNumberFormat="1" applyFont="1" applyFill="1" applyBorder="1" applyAlignment="1">
      <alignment horizontal="center" vertical="top" wrapText="1"/>
    </xf>
    <xf numFmtId="0" fontId="16" fillId="6" borderId="1" xfId="1" applyFont="1" applyFill="1" applyBorder="1" applyAlignment="1">
      <alignment vertical="top"/>
    </xf>
    <xf numFmtId="0" fontId="16" fillId="6" borderId="1" xfId="1" applyFont="1" applyFill="1" applyBorder="1" applyAlignment="1">
      <alignment horizontal="center" vertical="top"/>
    </xf>
    <xf numFmtId="0" fontId="17" fillId="6" borderId="1" xfId="1" applyFont="1" applyFill="1" applyBorder="1"/>
    <xf numFmtId="2" fontId="16" fillId="6" borderId="1" xfId="1" applyNumberFormat="1" applyFont="1" applyFill="1" applyBorder="1" applyAlignment="1">
      <alignment horizontal="center" vertical="top"/>
    </xf>
    <xf numFmtId="164" fontId="16" fillId="6" borderId="1" xfId="1" applyNumberFormat="1" applyFont="1" applyFill="1" applyBorder="1" applyAlignment="1">
      <alignment horizontal="center" vertical="top"/>
    </xf>
    <xf numFmtId="0" fontId="18" fillId="6" borderId="1" xfId="1" applyFont="1" applyFill="1" applyBorder="1"/>
    <xf numFmtId="0" fontId="19" fillId="6" borderId="1" xfId="1" applyFont="1" applyFill="1" applyBorder="1"/>
    <xf numFmtId="2" fontId="22" fillId="6" borderId="0" xfId="1" applyNumberFormat="1" applyFont="1" applyFill="1" applyBorder="1" applyAlignment="1">
      <alignment horizontal="center" vertical="top"/>
    </xf>
    <xf numFmtId="0" fontId="22" fillId="6" borderId="23" xfId="1" applyFont="1" applyFill="1" applyBorder="1" applyAlignment="1">
      <alignment vertical="top"/>
    </xf>
    <xf numFmtId="2" fontId="22" fillId="6" borderId="23" xfId="1" applyNumberFormat="1" applyFont="1" applyFill="1" applyBorder="1" applyAlignment="1">
      <alignment horizontal="center" vertical="top"/>
    </xf>
    <xf numFmtId="0" fontId="21" fillId="6" borderId="23" xfId="1" applyFont="1" applyFill="1" applyBorder="1" applyAlignment="1">
      <alignment vertical="top"/>
    </xf>
    <xf numFmtId="0" fontId="21" fillId="6" borderId="23" xfId="1" applyFont="1" applyFill="1" applyBorder="1" applyAlignment="1">
      <alignment horizontal="center" vertical="top"/>
    </xf>
    <xf numFmtId="0" fontId="20" fillId="5" borderId="17" xfId="1" applyFont="1" applyFill="1" applyBorder="1" applyAlignment="1">
      <alignment vertical="top"/>
    </xf>
    <xf numFmtId="0" fontId="20" fillId="5" borderId="17" xfId="1" applyFont="1" applyFill="1" applyBorder="1" applyAlignment="1">
      <alignment horizontal="center" vertical="top"/>
    </xf>
    <xf numFmtId="0" fontId="20" fillId="5" borderId="17" xfId="1" applyFont="1" applyFill="1" applyBorder="1" applyAlignment="1">
      <alignment horizontal="right" vertical="top"/>
    </xf>
    <xf numFmtId="2" fontId="20" fillId="5" borderId="17" xfId="1" applyNumberFormat="1" applyFont="1" applyFill="1" applyBorder="1" applyAlignment="1">
      <alignment horizontal="center" vertical="top"/>
    </xf>
    <xf numFmtId="164" fontId="20" fillId="5" borderId="17" xfId="1" applyNumberFormat="1" applyFont="1" applyFill="1" applyBorder="1" applyAlignment="1">
      <alignment horizontal="center" vertical="top"/>
    </xf>
    <xf numFmtId="0" fontId="16" fillId="6" borderId="11" xfId="1" applyFont="1" applyFill="1" applyBorder="1" applyAlignment="1">
      <alignment vertical="top"/>
    </xf>
    <xf numFmtId="0" fontId="18" fillId="6" borderId="11" xfId="1" applyFont="1" applyFill="1" applyBorder="1"/>
    <xf numFmtId="0" fontId="16" fillId="6" borderId="21" xfId="1" applyFont="1" applyFill="1" applyBorder="1" applyAlignment="1">
      <alignment vertical="top"/>
    </xf>
    <xf numFmtId="0" fontId="25" fillId="7" borderId="1" xfId="1" applyFont="1" applyFill="1" applyBorder="1" applyAlignment="1">
      <alignment vertical="top" wrapText="1"/>
    </xf>
    <xf numFmtId="0" fontId="25" fillId="5" borderId="23" xfId="1" applyFont="1" applyFill="1" applyBorder="1" applyAlignment="1">
      <alignment horizontal="center" vertical="top" wrapText="1"/>
    </xf>
    <xf numFmtId="164" fontId="25" fillId="5" borderId="23" xfId="1" applyNumberFormat="1" applyFont="1" applyFill="1" applyBorder="1" applyAlignment="1">
      <alignment horizontal="center" vertical="top" wrapText="1"/>
    </xf>
    <xf numFmtId="0" fontId="16" fillId="6" borderId="23" xfId="1" applyFont="1" applyFill="1" applyBorder="1" applyAlignment="1">
      <alignment vertical="top"/>
    </xf>
    <xf numFmtId="0" fontId="16" fillId="6" borderId="23" xfId="1" applyFont="1" applyFill="1" applyBorder="1" applyAlignment="1">
      <alignment horizontal="center" vertical="top"/>
    </xf>
    <xf numFmtId="2" fontId="16" fillId="6" borderId="23" xfId="1" applyNumberFormat="1" applyFont="1" applyFill="1" applyBorder="1" applyAlignment="1">
      <alignment horizontal="center" vertical="top"/>
    </xf>
    <xf numFmtId="0" fontId="20" fillId="6" borderId="23" xfId="1" applyFont="1" applyFill="1" applyBorder="1" applyAlignment="1">
      <alignment vertical="top"/>
    </xf>
    <xf numFmtId="2" fontId="20" fillId="6" borderId="23" xfId="1" applyNumberFormat="1" applyFont="1" applyFill="1" applyBorder="1" applyAlignment="1">
      <alignment horizontal="center" vertical="top"/>
    </xf>
    <xf numFmtId="0" fontId="17" fillId="6" borderId="1" xfId="1" applyFont="1" applyFill="1" applyBorder="1" applyAlignment="1">
      <alignment horizontal="center" vertical="top"/>
    </xf>
    <xf numFmtId="0" fontId="19" fillId="6" borderId="1" xfId="1" applyFont="1" applyFill="1" applyBorder="1" applyAlignment="1">
      <alignment horizontal="center" vertical="top"/>
    </xf>
    <xf numFmtId="2" fontId="20" fillId="5" borderId="23" xfId="1" applyNumberFormat="1" applyFont="1" applyFill="1" applyBorder="1" applyAlignment="1">
      <alignment horizontal="center" vertical="top"/>
    </xf>
    <xf numFmtId="1" fontId="22" fillId="6" borderId="0" xfId="1" applyNumberFormat="1" applyFont="1" applyFill="1" applyBorder="1" applyAlignment="1">
      <alignment horizontal="center" vertical="top"/>
    </xf>
    <xf numFmtId="2" fontId="23" fillId="6" borderId="0" xfId="1" applyNumberFormat="1" applyFont="1" applyFill="1" applyBorder="1" applyAlignment="1">
      <alignment horizontal="center" vertical="top"/>
    </xf>
    <xf numFmtId="0" fontId="16" fillId="6" borderId="21" xfId="1" applyFont="1" applyFill="1" applyBorder="1" applyAlignment="1">
      <alignment horizontal="center" vertical="top"/>
    </xf>
    <xf numFmtId="0" fontId="25" fillId="7" borderId="24" xfId="1" applyFont="1" applyFill="1" applyBorder="1" applyAlignment="1">
      <alignment vertical="top" wrapText="1"/>
    </xf>
    <xf numFmtId="2" fontId="0" fillId="0" borderId="2" xfId="0" applyNumberFormat="1" applyBorder="1"/>
    <xf numFmtId="2" fontId="5" fillId="0" borderId="2" xfId="0" applyNumberFormat="1" applyFont="1" applyBorder="1"/>
    <xf numFmtId="0" fontId="27" fillId="0" borderId="22" xfId="0" applyFont="1" applyBorder="1" applyAlignment="1">
      <alignment horizontal="left"/>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4" xfId="0" applyFont="1" applyBorder="1" applyAlignment="1">
      <alignment horizontal="center" vertical="center" wrapText="1"/>
    </xf>
    <xf numFmtId="0" fontId="5" fillId="0" borderId="4" xfId="0" applyFont="1" applyBorder="1" applyAlignment="1">
      <alignment horizontal="center" vertical="center"/>
    </xf>
    <xf numFmtId="0" fontId="0" fillId="3" borderId="8" xfId="0" applyFill="1" applyBorder="1" applyAlignment="1">
      <alignment horizontal="center"/>
    </xf>
    <xf numFmtId="0" fontId="0" fillId="3" borderId="1" xfId="0" applyFill="1" applyBorder="1" applyAlignment="1">
      <alignment horizontal="center"/>
    </xf>
    <xf numFmtId="0" fontId="0" fillId="3" borderId="15" xfId="0" applyFill="1" applyBorder="1" applyAlignment="1">
      <alignment horizontal="center"/>
    </xf>
    <xf numFmtId="0" fontId="0" fillId="3" borderId="2" xfId="0" applyFill="1" applyBorder="1" applyAlignment="1">
      <alignment horizontal="center"/>
    </xf>
    <xf numFmtId="0" fontId="5" fillId="5" borderId="1" xfId="0" applyFont="1" applyFill="1" applyBorder="1" applyAlignment="1">
      <alignment horizontal="center"/>
    </xf>
    <xf numFmtId="0" fontId="7" fillId="0" borderId="1" xfId="0" applyFont="1" applyBorder="1" applyAlignment="1">
      <alignment horizontal="center"/>
    </xf>
    <xf numFmtId="0" fontId="6" fillId="0" borderId="1" xfId="0" applyFont="1" applyBorder="1" applyAlignment="1">
      <alignment horizontal="center"/>
    </xf>
    <xf numFmtId="0" fontId="5" fillId="5" borderId="1" xfId="0" applyFont="1" applyFill="1" applyBorder="1" applyAlignment="1">
      <alignment horizontal="center" wrapText="1"/>
    </xf>
    <xf numFmtId="0" fontId="5" fillId="0" borderId="11" xfId="0" applyFont="1" applyBorder="1" applyAlignment="1">
      <alignment horizontal="left"/>
    </xf>
    <xf numFmtId="0" fontId="5" fillId="0" borderId="17" xfId="0" applyFont="1" applyBorder="1" applyAlignment="1">
      <alignment horizontal="left"/>
    </xf>
    <xf numFmtId="0" fontId="5" fillId="0" borderId="21" xfId="0" applyFont="1" applyBorder="1" applyAlignment="1">
      <alignment horizontal="left"/>
    </xf>
    <xf numFmtId="0" fontId="5" fillId="5" borderId="11" xfId="0" applyFont="1" applyFill="1" applyBorder="1" applyAlignment="1">
      <alignment horizontal="center" wrapText="1"/>
    </xf>
    <xf numFmtId="0" fontId="5" fillId="5" borderId="17" xfId="0" applyFont="1" applyFill="1" applyBorder="1" applyAlignment="1">
      <alignment horizontal="center" wrapText="1"/>
    </xf>
    <xf numFmtId="0" fontId="5" fillId="5" borderId="21" xfId="0" applyFont="1" applyFill="1" applyBorder="1" applyAlignment="1">
      <alignment horizontal="center" wrapText="1"/>
    </xf>
    <xf numFmtId="0" fontId="1" fillId="0" borderId="0" xfId="0" applyFont="1" applyAlignment="1">
      <alignment horizontal="left" wrapText="1"/>
    </xf>
    <xf numFmtId="0" fontId="0" fillId="0" borderId="0" xfId="0" applyAlignment="1">
      <alignment horizontal="left"/>
    </xf>
    <xf numFmtId="0" fontId="5" fillId="0" borderId="11" xfId="0" applyFont="1" applyBorder="1" applyAlignment="1">
      <alignment horizontal="center"/>
    </xf>
    <xf numFmtId="0" fontId="5" fillId="0" borderId="21" xfId="0" applyFont="1" applyBorder="1" applyAlignment="1">
      <alignment horizontal="center"/>
    </xf>
    <xf numFmtId="0" fontId="0" fillId="0" borderId="11" xfId="0" applyBorder="1" applyAlignment="1">
      <alignment horizontal="center"/>
    </xf>
    <xf numFmtId="0" fontId="0" fillId="0" borderId="21" xfId="0" applyBorder="1" applyAlignment="1">
      <alignment horizontal="center"/>
    </xf>
    <xf numFmtId="0" fontId="0" fillId="0" borderId="11" xfId="0" applyBorder="1" applyAlignment="1">
      <alignment horizontal="left"/>
    </xf>
    <xf numFmtId="0" fontId="0" fillId="0" borderId="17" xfId="0" applyBorder="1" applyAlignment="1">
      <alignment horizontal="left"/>
    </xf>
    <xf numFmtId="0" fontId="0" fillId="0" borderId="21" xfId="0" applyBorder="1" applyAlignment="1">
      <alignment horizontal="left"/>
    </xf>
    <xf numFmtId="0" fontId="24" fillId="6" borderId="18" xfId="1" applyFont="1" applyFill="1" applyBorder="1" applyAlignment="1">
      <alignment horizontal="center" vertical="top" wrapText="1"/>
    </xf>
    <xf numFmtId="0" fontId="16" fillId="0" borderId="0" xfId="1" applyFont="1" applyAlignment="1">
      <alignment horizontal="left" vertical="top" wrapText="1"/>
    </xf>
    <xf numFmtId="0" fontId="12" fillId="0" borderId="0" xfId="1" applyFont="1" applyAlignment="1">
      <alignment horizontal="left" vertical="top"/>
    </xf>
    <xf numFmtId="0" fontId="24" fillId="6" borderId="23" xfId="1" applyFont="1" applyFill="1" applyBorder="1" applyAlignment="1">
      <alignment horizontal="center" vertical="top" wrapText="1"/>
    </xf>
    <xf numFmtId="0" fontId="26" fillId="6" borderId="20" xfId="1" applyFont="1" applyFill="1" applyBorder="1" applyAlignment="1">
      <alignment horizontal="center" vertical="top"/>
    </xf>
    <xf numFmtId="0" fontId="22" fillId="6" borderId="13" xfId="1" applyFont="1" applyFill="1" applyBorder="1" applyAlignment="1">
      <alignment horizontal="center" vertical="top"/>
    </xf>
    <xf numFmtId="0" fontId="22" fillId="6" borderId="19" xfId="1" applyFont="1" applyFill="1" applyBorder="1" applyAlignment="1">
      <alignment horizontal="center" vertical="top"/>
    </xf>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3" Type="http://schemas.openxmlformats.org/officeDocument/2006/relationships/image" Target="../media/image3.emf"/><Relationship Id="rId7" Type="http://schemas.openxmlformats.org/officeDocument/2006/relationships/image" Target="../media/image7.emf"/><Relationship Id="rId12" Type="http://schemas.openxmlformats.org/officeDocument/2006/relationships/image" Target="../media/image12.wmf"/><Relationship Id="rId2" Type="http://schemas.openxmlformats.org/officeDocument/2006/relationships/image" Target="../media/image2.emf"/><Relationship Id="rId16" Type="http://schemas.openxmlformats.org/officeDocument/2006/relationships/image" Target="../media/image16.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emf"/><Relationship Id="rId15" Type="http://schemas.openxmlformats.org/officeDocument/2006/relationships/image" Target="../media/image15.emf"/><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2</xdr:row>
          <xdr:rowOff>0</xdr:rowOff>
        </xdr:from>
        <xdr:to>
          <xdr:col>3</xdr:col>
          <xdr:colOff>655320</xdr:colOff>
          <xdr:row>2</xdr:row>
          <xdr:rowOff>251460</xdr:rowOff>
        </xdr:to>
        <xdr:sp macro="" textlink="">
          <xdr:nvSpPr>
            <xdr:cNvPr id="1030" name="Object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xdr:row>
          <xdr:rowOff>0</xdr:rowOff>
        </xdr:from>
        <xdr:to>
          <xdr:col>5</xdr:col>
          <xdr:colOff>0</xdr:colOff>
          <xdr:row>2</xdr:row>
          <xdr:rowOff>259080</xdr:rowOff>
        </xdr:to>
        <xdr:sp macro="" textlink="">
          <xdr:nvSpPr>
            <xdr:cNvPr id="1031" name="Object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xdr:row>
          <xdr:rowOff>0</xdr:rowOff>
        </xdr:from>
        <xdr:to>
          <xdr:col>5</xdr:col>
          <xdr:colOff>655320</xdr:colOff>
          <xdr:row>2</xdr:row>
          <xdr:rowOff>236220</xdr:rowOff>
        </xdr:to>
        <xdr:sp macro="" textlink="">
          <xdr:nvSpPr>
            <xdr:cNvPr id="1032" name="Object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xdr:row>
          <xdr:rowOff>0</xdr:rowOff>
        </xdr:from>
        <xdr:to>
          <xdr:col>7</xdr:col>
          <xdr:colOff>22860</xdr:colOff>
          <xdr:row>2</xdr:row>
          <xdr:rowOff>228600</xdr:rowOff>
        </xdr:to>
        <xdr:sp macro="" textlink="">
          <xdr:nvSpPr>
            <xdr:cNvPr id="1033" name="Object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xdr:row>
          <xdr:rowOff>0</xdr:rowOff>
        </xdr:from>
        <xdr:to>
          <xdr:col>8</xdr:col>
          <xdr:colOff>22860</xdr:colOff>
          <xdr:row>2</xdr:row>
          <xdr:rowOff>228600</xdr:rowOff>
        </xdr:to>
        <xdr:sp macro="" textlink="">
          <xdr:nvSpPr>
            <xdr:cNvPr id="1034" name="Object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xdr:row>
          <xdr:rowOff>0</xdr:rowOff>
        </xdr:from>
        <xdr:to>
          <xdr:col>9</xdr:col>
          <xdr:colOff>22860</xdr:colOff>
          <xdr:row>2</xdr:row>
          <xdr:rowOff>228600</xdr:rowOff>
        </xdr:to>
        <xdr:sp macro="" textlink="">
          <xdr:nvSpPr>
            <xdr:cNvPr id="1035" name="Object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xdr:row>
          <xdr:rowOff>0</xdr:rowOff>
        </xdr:from>
        <xdr:to>
          <xdr:col>9</xdr:col>
          <xdr:colOff>655320</xdr:colOff>
          <xdr:row>2</xdr:row>
          <xdr:rowOff>251460</xdr:rowOff>
        </xdr:to>
        <xdr:sp macro="" textlink="">
          <xdr:nvSpPr>
            <xdr:cNvPr id="1036" name="Object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xdr:row>
          <xdr:rowOff>0</xdr:rowOff>
        </xdr:from>
        <xdr:to>
          <xdr:col>11</xdr:col>
          <xdr:colOff>0</xdr:colOff>
          <xdr:row>2</xdr:row>
          <xdr:rowOff>220980</xdr:rowOff>
        </xdr:to>
        <xdr:sp macro="" textlink="">
          <xdr:nvSpPr>
            <xdr:cNvPr id="1037" name="Object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xdr:row>
          <xdr:rowOff>0</xdr:rowOff>
        </xdr:from>
        <xdr:to>
          <xdr:col>11</xdr:col>
          <xdr:colOff>655320</xdr:colOff>
          <xdr:row>2</xdr:row>
          <xdr:rowOff>297180</xdr:rowOff>
        </xdr:to>
        <xdr:sp macro="" textlink="">
          <xdr:nvSpPr>
            <xdr:cNvPr id="1038" name="Object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xdr:row>
          <xdr:rowOff>0</xdr:rowOff>
        </xdr:from>
        <xdr:to>
          <xdr:col>12</xdr:col>
          <xdr:colOff>655320</xdr:colOff>
          <xdr:row>2</xdr:row>
          <xdr:rowOff>175260</xdr:rowOff>
        </xdr:to>
        <xdr:sp macro="" textlink="">
          <xdr:nvSpPr>
            <xdr:cNvPr id="1039" name="Object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60960</xdr:colOff>
          <xdr:row>2</xdr:row>
          <xdr:rowOff>76200</xdr:rowOff>
        </xdr:from>
        <xdr:to>
          <xdr:col>14</xdr:col>
          <xdr:colOff>830580</xdr:colOff>
          <xdr:row>2</xdr:row>
          <xdr:rowOff>411480</xdr:rowOff>
        </xdr:to>
        <xdr:sp macro="" textlink="">
          <xdr:nvSpPr>
            <xdr:cNvPr id="1040" name="Object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106680</xdr:colOff>
          <xdr:row>2</xdr:row>
          <xdr:rowOff>60960</xdr:rowOff>
        </xdr:from>
        <xdr:to>
          <xdr:col>15</xdr:col>
          <xdr:colOff>838200</xdr:colOff>
          <xdr:row>2</xdr:row>
          <xdr:rowOff>426720</xdr:rowOff>
        </xdr:to>
        <xdr:sp macro="" textlink="">
          <xdr:nvSpPr>
            <xdr:cNvPr id="1041" name="Object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175260</xdr:colOff>
          <xdr:row>2</xdr:row>
          <xdr:rowOff>68580</xdr:rowOff>
        </xdr:from>
        <xdr:to>
          <xdr:col>16</xdr:col>
          <xdr:colOff>937260</xdr:colOff>
          <xdr:row>2</xdr:row>
          <xdr:rowOff>365760</xdr:rowOff>
        </xdr:to>
        <xdr:sp macro="" textlink="">
          <xdr:nvSpPr>
            <xdr:cNvPr id="1042" name="Object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441960</xdr:colOff>
          <xdr:row>2</xdr:row>
          <xdr:rowOff>68580</xdr:rowOff>
        </xdr:from>
        <xdr:to>
          <xdr:col>17</xdr:col>
          <xdr:colOff>609600</xdr:colOff>
          <xdr:row>2</xdr:row>
          <xdr:rowOff>297180</xdr:rowOff>
        </xdr:to>
        <xdr:sp macro="" textlink="">
          <xdr:nvSpPr>
            <xdr:cNvPr id="1043" name="Object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12</xdr:row>
          <xdr:rowOff>0</xdr:rowOff>
        </xdr:from>
        <xdr:to>
          <xdr:col>1</xdr:col>
          <xdr:colOff>38100</xdr:colOff>
          <xdr:row>12</xdr:row>
          <xdr:rowOff>175260</xdr:rowOff>
        </xdr:to>
        <xdr:sp macro="" textlink="">
          <xdr:nvSpPr>
            <xdr:cNvPr id="1044" name="Object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xdr:row>
          <xdr:rowOff>0</xdr:rowOff>
        </xdr:from>
        <xdr:to>
          <xdr:col>13</xdr:col>
          <xdr:colOff>556260</xdr:colOff>
          <xdr:row>2</xdr:row>
          <xdr:rowOff>373380</xdr:rowOff>
        </xdr:to>
        <xdr:sp macro="" textlink="">
          <xdr:nvSpPr>
            <xdr:cNvPr id="1045" name="Object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emf"/><Relationship Id="rId18" Type="http://schemas.openxmlformats.org/officeDocument/2006/relationships/oleObject" Target="../embeddings/oleObject8.bin"/><Relationship Id="rId26" Type="http://schemas.openxmlformats.org/officeDocument/2006/relationships/oleObject" Target="../embeddings/oleObject12.bin"/><Relationship Id="rId3" Type="http://schemas.openxmlformats.org/officeDocument/2006/relationships/vmlDrawing" Target="../drawings/vmlDrawing1.vml"/><Relationship Id="rId21" Type="http://schemas.openxmlformats.org/officeDocument/2006/relationships/image" Target="../media/image9.emf"/><Relationship Id="rId34" Type="http://schemas.openxmlformats.org/officeDocument/2006/relationships/oleObject" Target="../embeddings/oleObject16.bin"/><Relationship Id="rId7" Type="http://schemas.openxmlformats.org/officeDocument/2006/relationships/image" Target="../media/image2.e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e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1" Type="http://schemas.openxmlformats.org/officeDocument/2006/relationships/printerSettings" Target="../printerSettings/printerSettings1.bin"/><Relationship Id="rId6" Type="http://schemas.openxmlformats.org/officeDocument/2006/relationships/oleObject" Target="../embeddings/oleObject2.bin"/><Relationship Id="rId11" Type="http://schemas.openxmlformats.org/officeDocument/2006/relationships/image" Target="../media/image4.emf"/><Relationship Id="rId24" Type="http://schemas.openxmlformats.org/officeDocument/2006/relationships/oleObject" Target="../embeddings/oleObject11.bin"/><Relationship Id="rId32" Type="http://schemas.openxmlformats.org/officeDocument/2006/relationships/oleObject" Target="../embeddings/oleObject15.bin"/><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oleObject" Target="../embeddings/oleObject13.bin"/><Relationship Id="rId10" Type="http://schemas.openxmlformats.org/officeDocument/2006/relationships/oleObject" Target="../embeddings/oleObject4.bin"/><Relationship Id="rId19" Type="http://schemas.openxmlformats.org/officeDocument/2006/relationships/image" Target="../media/image8.emf"/><Relationship Id="rId31" Type="http://schemas.openxmlformats.org/officeDocument/2006/relationships/image" Target="../media/image14.emf"/><Relationship Id="rId4" Type="http://schemas.openxmlformats.org/officeDocument/2006/relationships/oleObject" Target="../embeddings/oleObject1.bin"/><Relationship Id="rId9" Type="http://schemas.openxmlformats.org/officeDocument/2006/relationships/image" Target="../media/image3.e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emf"/></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4"/>
  <sheetViews>
    <sheetView workbookViewId="0">
      <selection activeCell="F7" sqref="F7"/>
    </sheetView>
  </sheetViews>
  <sheetFormatPr defaultRowHeight="14.4" x14ac:dyDescent="0.3"/>
  <cols>
    <col min="1" max="1" width="23.6640625" customWidth="1"/>
    <col min="2" max="2" width="9.44140625" customWidth="1"/>
    <col min="3" max="14" width="10" customWidth="1"/>
    <col min="15" max="15" width="12.88671875" bestFit="1" customWidth="1"/>
    <col min="16" max="16" width="14.109375" bestFit="1" customWidth="1"/>
    <col min="17" max="18" width="17.6640625" bestFit="1" customWidth="1"/>
  </cols>
  <sheetData>
    <row r="1" spans="1:20" ht="45.75" customHeight="1" thickBot="1" x14ac:dyDescent="0.35">
      <c r="A1" s="3" t="s">
        <v>1</v>
      </c>
      <c r="B1" s="6" t="s">
        <v>0</v>
      </c>
      <c r="C1" s="11" t="s">
        <v>2</v>
      </c>
      <c r="D1" s="106" t="s">
        <v>20</v>
      </c>
      <c r="E1" s="107"/>
      <c r="F1" s="107"/>
      <c r="G1" s="107"/>
      <c r="H1" s="107"/>
      <c r="I1" s="107"/>
      <c r="J1" s="107"/>
      <c r="K1" s="107"/>
      <c r="L1" s="107"/>
      <c r="M1" s="107"/>
      <c r="N1" s="108"/>
      <c r="O1" s="109" t="s">
        <v>19</v>
      </c>
      <c r="P1" s="110"/>
      <c r="Q1" s="106" t="s">
        <v>21</v>
      </c>
      <c r="R1" s="107"/>
      <c r="S1" s="26" t="s">
        <v>29</v>
      </c>
      <c r="T1" s="1"/>
    </row>
    <row r="2" spans="1:20" ht="132" customHeight="1" x14ac:dyDescent="0.3">
      <c r="A2" s="8"/>
      <c r="B2" s="111"/>
      <c r="C2" s="113"/>
      <c r="D2" s="19" t="s">
        <v>7</v>
      </c>
      <c r="E2" s="20" t="s">
        <v>8</v>
      </c>
      <c r="F2" s="20" t="s">
        <v>9</v>
      </c>
      <c r="G2" s="20" t="s">
        <v>10</v>
      </c>
      <c r="H2" s="20" t="s">
        <v>11</v>
      </c>
      <c r="I2" s="20" t="s">
        <v>12</v>
      </c>
      <c r="J2" s="20" t="s">
        <v>13</v>
      </c>
      <c r="K2" s="20" t="s">
        <v>14</v>
      </c>
      <c r="L2" s="20" t="s">
        <v>15</v>
      </c>
      <c r="M2" s="20" t="s">
        <v>23</v>
      </c>
      <c r="N2" s="28" t="s">
        <v>30</v>
      </c>
      <c r="O2" s="9" t="s">
        <v>16</v>
      </c>
      <c r="P2" s="9" t="s">
        <v>17</v>
      </c>
      <c r="Q2" s="10" t="s">
        <v>18</v>
      </c>
      <c r="R2" s="24" t="s">
        <v>22</v>
      </c>
      <c r="S2" s="23"/>
    </row>
    <row r="3" spans="1:20" ht="45.75" customHeight="1" x14ac:dyDescent="0.3">
      <c r="A3" s="4"/>
      <c r="B3" s="112"/>
      <c r="C3" s="114"/>
      <c r="D3" s="18"/>
      <c r="E3" s="18"/>
      <c r="F3" s="18"/>
      <c r="G3" s="18"/>
      <c r="H3" s="18"/>
      <c r="I3" s="18"/>
      <c r="J3" s="18"/>
      <c r="K3" s="18"/>
      <c r="L3" s="18"/>
      <c r="M3" s="18"/>
      <c r="N3" s="18"/>
      <c r="O3" s="23"/>
      <c r="P3" s="23"/>
      <c r="Q3" s="5"/>
      <c r="R3" s="25"/>
      <c r="S3" s="23"/>
    </row>
    <row r="4" spans="1:20" x14ac:dyDescent="0.3">
      <c r="A4" s="2" t="s">
        <v>44</v>
      </c>
      <c r="B4" s="7"/>
      <c r="C4" s="7" t="s">
        <v>3</v>
      </c>
      <c r="D4" s="103">
        <f>A!D4</f>
        <v>0.53333333333333333</v>
      </c>
      <c r="E4" s="103">
        <f>A!D7</f>
        <v>0.14285714285714285</v>
      </c>
      <c r="F4" s="103">
        <f>A!D10</f>
        <v>7.6923076923076927E-2</v>
      </c>
      <c r="G4" s="103">
        <f>A!D13</f>
        <v>8.3333333333333329E-2</v>
      </c>
      <c r="H4" s="103">
        <f>A!D16</f>
        <v>9.0909090909090912E-2</v>
      </c>
      <c r="I4" s="103">
        <f>A!D19</f>
        <v>0.1</v>
      </c>
      <c r="J4" s="103">
        <f>A!D22</f>
        <v>0.125</v>
      </c>
      <c r="K4" s="103">
        <f>A!D25</f>
        <v>0.16666666666666666</v>
      </c>
      <c r="L4" s="103">
        <f>A!D28</f>
        <v>0.5</v>
      </c>
      <c r="M4" s="103">
        <f>A!D31</f>
        <v>1.5</v>
      </c>
      <c r="N4" s="104">
        <f>SUM(D4:M4)</f>
        <v>3.3190226440226445</v>
      </c>
      <c r="O4" s="104">
        <f>'I, P'!K8</f>
        <v>4.1333333333333329</v>
      </c>
      <c r="P4" s="104">
        <f>'I, P'!L8</f>
        <v>5.2</v>
      </c>
      <c r="Q4" s="104">
        <f>'C'!J9</f>
        <v>43.087344028520498</v>
      </c>
      <c r="R4" s="29">
        <v>14</v>
      </c>
      <c r="S4" s="27">
        <f>N4+P4/2+O4/2+Q4/20+R4/5</f>
        <v>12.940056512115337</v>
      </c>
    </row>
    <row r="5" spans="1:20" x14ac:dyDescent="0.3">
      <c r="A5" s="105" t="s">
        <v>96</v>
      </c>
      <c r="B5" s="105"/>
      <c r="C5" s="105"/>
      <c r="D5" s="105"/>
      <c r="E5" s="105"/>
      <c r="F5" s="105"/>
      <c r="G5" s="105"/>
      <c r="H5" s="105"/>
      <c r="I5" s="105"/>
      <c r="J5" s="105"/>
    </row>
    <row r="6" spans="1:20" ht="15.6" x14ac:dyDescent="0.3">
      <c r="O6" s="16"/>
    </row>
    <row r="7" spans="1:20" ht="15.6" x14ac:dyDescent="0.3">
      <c r="A7" s="21" t="s">
        <v>4</v>
      </c>
      <c r="B7" s="21" t="s">
        <v>6</v>
      </c>
      <c r="C7" s="21" t="s">
        <v>5</v>
      </c>
      <c r="D7" s="12"/>
      <c r="E7" s="12"/>
      <c r="F7" s="12"/>
      <c r="G7" s="12"/>
      <c r="H7" s="12"/>
      <c r="I7" s="12"/>
      <c r="J7" s="12"/>
      <c r="K7" s="12"/>
      <c r="L7" s="12"/>
      <c r="M7" s="12"/>
      <c r="N7" s="12"/>
      <c r="O7" s="17"/>
    </row>
    <row r="8" spans="1:20" ht="15.6" x14ac:dyDescent="0.3">
      <c r="A8" s="22" t="s">
        <v>24</v>
      </c>
      <c r="B8" s="22">
        <v>2</v>
      </c>
      <c r="C8" s="22">
        <v>1</v>
      </c>
      <c r="D8" s="12"/>
      <c r="E8" s="12"/>
      <c r="F8" s="12"/>
      <c r="G8" s="12"/>
      <c r="H8" s="12"/>
      <c r="I8" s="12"/>
      <c r="J8" s="12"/>
      <c r="K8" s="12"/>
      <c r="L8" s="12"/>
      <c r="M8" s="12"/>
      <c r="N8" s="12"/>
      <c r="O8" s="17"/>
    </row>
    <row r="9" spans="1:20" ht="15.6" x14ac:dyDescent="0.3">
      <c r="A9" s="22" t="s">
        <v>25</v>
      </c>
      <c r="B9" s="30">
        <v>4</v>
      </c>
      <c r="C9" s="30">
        <v>2</v>
      </c>
      <c r="D9" s="14"/>
      <c r="E9" s="14"/>
      <c r="F9" s="14"/>
      <c r="G9" s="14"/>
      <c r="H9" s="14"/>
      <c r="I9" s="14"/>
      <c r="J9" s="14"/>
      <c r="K9" s="14"/>
      <c r="L9" s="14"/>
      <c r="M9" s="14"/>
      <c r="N9" s="14"/>
      <c r="O9" s="17"/>
    </row>
    <row r="10" spans="1:20" ht="15.6" x14ac:dyDescent="0.3">
      <c r="A10" s="22" t="s">
        <v>26</v>
      </c>
      <c r="B10" s="30">
        <v>4</v>
      </c>
      <c r="C10" s="30">
        <v>2</v>
      </c>
      <c r="D10" s="14"/>
      <c r="E10" s="14"/>
      <c r="F10" s="14"/>
      <c r="G10" s="14"/>
      <c r="H10" s="14"/>
      <c r="I10" s="14"/>
      <c r="J10" s="14"/>
      <c r="K10" s="14"/>
      <c r="L10" s="14"/>
      <c r="M10" s="14"/>
      <c r="N10" s="14"/>
      <c r="O10" s="17"/>
    </row>
    <row r="11" spans="1:20" ht="15.6" x14ac:dyDescent="0.3">
      <c r="A11" s="22" t="s">
        <v>27</v>
      </c>
      <c r="B11" s="30">
        <v>40</v>
      </c>
      <c r="C11" s="22">
        <v>20</v>
      </c>
      <c r="D11" s="12"/>
      <c r="E11" s="12"/>
      <c r="F11" s="12"/>
      <c r="G11" s="12"/>
      <c r="H11" s="12"/>
      <c r="I11" s="12"/>
      <c r="J11" s="12"/>
      <c r="K11" s="12"/>
      <c r="L11" s="12"/>
      <c r="M11" s="12"/>
      <c r="N11" s="12"/>
      <c r="O11" s="17"/>
    </row>
    <row r="12" spans="1:20" ht="15.6" x14ac:dyDescent="0.3">
      <c r="A12" s="22" t="s">
        <v>28</v>
      </c>
      <c r="B12" s="30">
        <v>10</v>
      </c>
      <c r="C12" s="22">
        <v>5</v>
      </c>
      <c r="D12" s="12"/>
      <c r="E12" s="12"/>
      <c r="F12" s="12"/>
      <c r="G12" s="12"/>
      <c r="H12" s="12"/>
      <c r="I12" s="12"/>
      <c r="J12" s="12"/>
      <c r="K12" s="12"/>
      <c r="L12" s="12"/>
      <c r="M12" s="12"/>
      <c r="N12" s="12"/>
      <c r="O12" s="17"/>
    </row>
    <row r="13" spans="1:20" ht="17.25" customHeight="1" x14ac:dyDescent="0.3">
      <c r="A13" s="22"/>
      <c r="B13" s="30">
        <v>12</v>
      </c>
      <c r="C13" s="22">
        <v>5</v>
      </c>
      <c r="D13" s="12"/>
      <c r="E13" s="12"/>
      <c r="F13" s="12"/>
      <c r="G13" s="12"/>
      <c r="H13" s="12"/>
      <c r="I13" s="12"/>
      <c r="J13" s="12"/>
      <c r="K13" s="12"/>
      <c r="L13" s="12"/>
      <c r="M13" s="12"/>
      <c r="N13" s="12"/>
      <c r="O13" s="17"/>
    </row>
    <row r="14" spans="1:20" ht="18" x14ac:dyDescent="0.35">
      <c r="A14" s="13"/>
      <c r="B14" s="15"/>
      <c r="C14" s="13"/>
      <c r="D14" s="13"/>
      <c r="E14" s="13"/>
      <c r="F14" s="13"/>
      <c r="G14" s="13"/>
      <c r="H14" s="13"/>
      <c r="I14" s="13"/>
      <c r="J14" s="13"/>
      <c r="K14" s="13"/>
      <c r="L14" s="13"/>
      <c r="M14" s="13"/>
      <c r="N14" s="13"/>
    </row>
  </sheetData>
  <mergeCells count="6">
    <mergeCell ref="A5:J5"/>
    <mergeCell ref="Q1:R1"/>
    <mergeCell ref="D1:N1"/>
    <mergeCell ref="O1:P1"/>
    <mergeCell ref="B2:B3"/>
    <mergeCell ref="C2:C3"/>
  </mergeCells>
  <pageMargins left="0.70866141732283472" right="0.70866141732283472" top="0.74803149606299213" bottom="0.74803149606299213" header="0.31496062992125984" footer="0.31496062992125984"/>
  <pageSetup paperSize="9" scale="84" orientation="landscape" r:id="rId1"/>
  <drawing r:id="rId2"/>
  <legacyDrawing r:id="rId3"/>
  <oleObjects>
    <mc:AlternateContent xmlns:mc="http://schemas.openxmlformats.org/markup-compatibility/2006">
      <mc:Choice Requires="x14">
        <oleObject progId="Equation.DSMT4" shapeId="1030" r:id="rId4">
          <objectPr defaultSize="0" autoPict="0" r:id="rId5">
            <anchor moveWithCells="1">
              <from>
                <xdr:col>3</xdr:col>
                <xdr:colOff>0</xdr:colOff>
                <xdr:row>2</xdr:row>
                <xdr:rowOff>0</xdr:rowOff>
              </from>
              <to>
                <xdr:col>3</xdr:col>
                <xdr:colOff>655320</xdr:colOff>
                <xdr:row>2</xdr:row>
                <xdr:rowOff>251460</xdr:rowOff>
              </to>
            </anchor>
          </objectPr>
        </oleObject>
      </mc:Choice>
      <mc:Fallback>
        <oleObject progId="Equation.DSMT4" shapeId="1030" r:id="rId4"/>
      </mc:Fallback>
    </mc:AlternateContent>
    <mc:AlternateContent xmlns:mc="http://schemas.openxmlformats.org/markup-compatibility/2006">
      <mc:Choice Requires="x14">
        <oleObject progId="Equation.DSMT4" shapeId="1031" r:id="rId6">
          <objectPr defaultSize="0" autoPict="0" r:id="rId7">
            <anchor moveWithCells="1">
              <from>
                <xdr:col>4</xdr:col>
                <xdr:colOff>0</xdr:colOff>
                <xdr:row>2</xdr:row>
                <xdr:rowOff>0</xdr:rowOff>
              </from>
              <to>
                <xdr:col>5</xdr:col>
                <xdr:colOff>0</xdr:colOff>
                <xdr:row>2</xdr:row>
                <xdr:rowOff>259080</xdr:rowOff>
              </to>
            </anchor>
          </objectPr>
        </oleObject>
      </mc:Choice>
      <mc:Fallback>
        <oleObject progId="Equation.DSMT4" shapeId="1031" r:id="rId6"/>
      </mc:Fallback>
    </mc:AlternateContent>
    <mc:AlternateContent xmlns:mc="http://schemas.openxmlformats.org/markup-compatibility/2006">
      <mc:Choice Requires="x14">
        <oleObject progId="Equation.DSMT4" shapeId="1032" r:id="rId8">
          <objectPr defaultSize="0" autoPict="0" r:id="rId9">
            <anchor moveWithCells="1">
              <from>
                <xdr:col>5</xdr:col>
                <xdr:colOff>0</xdr:colOff>
                <xdr:row>2</xdr:row>
                <xdr:rowOff>0</xdr:rowOff>
              </from>
              <to>
                <xdr:col>5</xdr:col>
                <xdr:colOff>655320</xdr:colOff>
                <xdr:row>2</xdr:row>
                <xdr:rowOff>236220</xdr:rowOff>
              </to>
            </anchor>
          </objectPr>
        </oleObject>
      </mc:Choice>
      <mc:Fallback>
        <oleObject progId="Equation.DSMT4" shapeId="1032" r:id="rId8"/>
      </mc:Fallback>
    </mc:AlternateContent>
    <mc:AlternateContent xmlns:mc="http://schemas.openxmlformats.org/markup-compatibility/2006">
      <mc:Choice Requires="x14">
        <oleObject progId="Equation.DSMT4" shapeId="1033" r:id="rId10">
          <objectPr defaultSize="0" autoPict="0" r:id="rId11">
            <anchor moveWithCells="1">
              <from>
                <xdr:col>6</xdr:col>
                <xdr:colOff>0</xdr:colOff>
                <xdr:row>2</xdr:row>
                <xdr:rowOff>0</xdr:rowOff>
              </from>
              <to>
                <xdr:col>7</xdr:col>
                <xdr:colOff>22860</xdr:colOff>
                <xdr:row>2</xdr:row>
                <xdr:rowOff>228600</xdr:rowOff>
              </to>
            </anchor>
          </objectPr>
        </oleObject>
      </mc:Choice>
      <mc:Fallback>
        <oleObject progId="Equation.DSMT4" shapeId="1033" r:id="rId10"/>
      </mc:Fallback>
    </mc:AlternateContent>
    <mc:AlternateContent xmlns:mc="http://schemas.openxmlformats.org/markup-compatibility/2006">
      <mc:Choice Requires="x14">
        <oleObject progId="Equation.DSMT4" shapeId="1034" r:id="rId12">
          <objectPr defaultSize="0" autoPict="0" r:id="rId13">
            <anchor moveWithCells="1">
              <from>
                <xdr:col>7</xdr:col>
                <xdr:colOff>0</xdr:colOff>
                <xdr:row>2</xdr:row>
                <xdr:rowOff>0</xdr:rowOff>
              </from>
              <to>
                <xdr:col>8</xdr:col>
                <xdr:colOff>22860</xdr:colOff>
                <xdr:row>2</xdr:row>
                <xdr:rowOff>228600</xdr:rowOff>
              </to>
            </anchor>
          </objectPr>
        </oleObject>
      </mc:Choice>
      <mc:Fallback>
        <oleObject progId="Equation.DSMT4" shapeId="1034" r:id="rId12"/>
      </mc:Fallback>
    </mc:AlternateContent>
    <mc:AlternateContent xmlns:mc="http://schemas.openxmlformats.org/markup-compatibility/2006">
      <mc:Choice Requires="x14">
        <oleObject progId="Equation.DSMT4" shapeId="1035" r:id="rId14">
          <objectPr defaultSize="0" autoPict="0" r:id="rId15">
            <anchor moveWithCells="1">
              <from>
                <xdr:col>8</xdr:col>
                <xdr:colOff>0</xdr:colOff>
                <xdr:row>2</xdr:row>
                <xdr:rowOff>0</xdr:rowOff>
              </from>
              <to>
                <xdr:col>9</xdr:col>
                <xdr:colOff>22860</xdr:colOff>
                <xdr:row>2</xdr:row>
                <xdr:rowOff>228600</xdr:rowOff>
              </to>
            </anchor>
          </objectPr>
        </oleObject>
      </mc:Choice>
      <mc:Fallback>
        <oleObject progId="Equation.DSMT4" shapeId="1035" r:id="rId14"/>
      </mc:Fallback>
    </mc:AlternateContent>
    <mc:AlternateContent xmlns:mc="http://schemas.openxmlformats.org/markup-compatibility/2006">
      <mc:Choice Requires="x14">
        <oleObject progId="Equation.DSMT4" shapeId="1036" r:id="rId16">
          <objectPr defaultSize="0" autoPict="0" r:id="rId17">
            <anchor moveWithCells="1">
              <from>
                <xdr:col>9</xdr:col>
                <xdr:colOff>0</xdr:colOff>
                <xdr:row>2</xdr:row>
                <xdr:rowOff>0</xdr:rowOff>
              </from>
              <to>
                <xdr:col>9</xdr:col>
                <xdr:colOff>655320</xdr:colOff>
                <xdr:row>2</xdr:row>
                <xdr:rowOff>251460</xdr:rowOff>
              </to>
            </anchor>
          </objectPr>
        </oleObject>
      </mc:Choice>
      <mc:Fallback>
        <oleObject progId="Equation.DSMT4" shapeId="1036" r:id="rId16"/>
      </mc:Fallback>
    </mc:AlternateContent>
    <mc:AlternateContent xmlns:mc="http://schemas.openxmlformats.org/markup-compatibility/2006">
      <mc:Choice Requires="x14">
        <oleObject progId="Equation.DSMT4" shapeId="1037" r:id="rId18">
          <objectPr defaultSize="0" autoPict="0" r:id="rId19">
            <anchor moveWithCells="1">
              <from>
                <xdr:col>10</xdr:col>
                <xdr:colOff>0</xdr:colOff>
                <xdr:row>2</xdr:row>
                <xdr:rowOff>0</xdr:rowOff>
              </from>
              <to>
                <xdr:col>11</xdr:col>
                <xdr:colOff>0</xdr:colOff>
                <xdr:row>2</xdr:row>
                <xdr:rowOff>220980</xdr:rowOff>
              </to>
            </anchor>
          </objectPr>
        </oleObject>
      </mc:Choice>
      <mc:Fallback>
        <oleObject progId="Equation.DSMT4" shapeId="1037" r:id="rId18"/>
      </mc:Fallback>
    </mc:AlternateContent>
    <mc:AlternateContent xmlns:mc="http://schemas.openxmlformats.org/markup-compatibility/2006">
      <mc:Choice Requires="x14">
        <oleObject progId="Equation.DSMT4" shapeId="1038" r:id="rId20">
          <objectPr defaultSize="0" autoPict="0" r:id="rId21">
            <anchor moveWithCells="1">
              <from>
                <xdr:col>11</xdr:col>
                <xdr:colOff>0</xdr:colOff>
                <xdr:row>2</xdr:row>
                <xdr:rowOff>0</xdr:rowOff>
              </from>
              <to>
                <xdr:col>11</xdr:col>
                <xdr:colOff>655320</xdr:colOff>
                <xdr:row>2</xdr:row>
                <xdr:rowOff>297180</xdr:rowOff>
              </to>
            </anchor>
          </objectPr>
        </oleObject>
      </mc:Choice>
      <mc:Fallback>
        <oleObject progId="Equation.DSMT4" shapeId="1038" r:id="rId20"/>
      </mc:Fallback>
    </mc:AlternateContent>
    <mc:AlternateContent xmlns:mc="http://schemas.openxmlformats.org/markup-compatibility/2006">
      <mc:Choice Requires="x14">
        <oleObject progId="Equation.DSMT4" shapeId="1039" r:id="rId22">
          <objectPr defaultSize="0" autoPict="0" r:id="rId23">
            <anchor moveWithCells="1">
              <from>
                <xdr:col>12</xdr:col>
                <xdr:colOff>0</xdr:colOff>
                <xdr:row>2</xdr:row>
                <xdr:rowOff>0</xdr:rowOff>
              </from>
              <to>
                <xdr:col>12</xdr:col>
                <xdr:colOff>655320</xdr:colOff>
                <xdr:row>2</xdr:row>
                <xdr:rowOff>175260</xdr:rowOff>
              </to>
            </anchor>
          </objectPr>
        </oleObject>
      </mc:Choice>
      <mc:Fallback>
        <oleObject progId="Equation.DSMT4" shapeId="1039" r:id="rId22"/>
      </mc:Fallback>
    </mc:AlternateContent>
    <mc:AlternateContent xmlns:mc="http://schemas.openxmlformats.org/markup-compatibility/2006">
      <mc:Choice Requires="x14">
        <oleObject progId="Equation.DSMT4" shapeId="1040" r:id="rId24">
          <objectPr defaultSize="0" autoPict="0" r:id="rId25">
            <anchor moveWithCells="1" sizeWithCells="1">
              <from>
                <xdr:col>14</xdr:col>
                <xdr:colOff>60960</xdr:colOff>
                <xdr:row>2</xdr:row>
                <xdr:rowOff>76200</xdr:rowOff>
              </from>
              <to>
                <xdr:col>14</xdr:col>
                <xdr:colOff>830580</xdr:colOff>
                <xdr:row>2</xdr:row>
                <xdr:rowOff>411480</xdr:rowOff>
              </to>
            </anchor>
          </objectPr>
        </oleObject>
      </mc:Choice>
      <mc:Fallback>
        <oleObject progId="Equation.DSMT4" shapeId="1040" r:id="rId24"/>
      </mc:Fallback>
    </mc:AlternateContent>
    <mc:AlternateContent xmlns:mc="http://schemas.openxmlformats.org/markup-compatibility/2006">
      <mc:Choice Requires="x14">
        <oleObject progId="Equation.DSMT4" shapeId="1041" r:id="rId26">
          <objectPr defaultSize="0" autoPict="0" r:id="rId27">
            <anchor moveWithCells="1" sizeWithCells="1">
              <from>
                <xdr:col>15</xdr:col>
                <xdr:colOff>106680</xdr:colOff>
                <xdr:row>2</xdr:row>
                <xdr:rowOff>60960</xdr:rowOff>
              </from>
              <to>
                <xdr:col>15</xdr:col>
                <xdr:colOff>838200</xdr:colOff>
                <xdr:row>2</xdr:row>
                <xdr:rowOff>426720</xdr:rowOff>
              </to>
            </anchor>
          </objectPr>
        </oleObject>
      </mc:Choice>
      <mc:Fallback>
        <oleObject progId="Equation.DSMT4" shapeId="1041" r:id="rId26"/>
      </mc:Fallback>
    </mc:AlternateContent>
    <mc:AlternateContent xmlns:mc="http://schemas.openxmlformats.org/markup-compatibility/2006">
      <mc:Choice Requires="x14">
        <oleObject progId="Equation.DSMT4" shapeId="1042" r:id="rId28">
          <objectPr defaultSize="0" autoPict="0" r:id="rId29">
            <anchor moveWithCells="1">
              <from>
                <xdr:col>16</xdr:col>
                <xdr:colOff>175260</xdr:colOff>
                <xdr:row>2</xdr:row>
                <xdr:rowOff>68580</xdr:rowOff>
              </from>
              <to>
                <xdr:col>16</xdr:col>
                <xdr:colOff>937260</xdr:colOff>
                <xdr:row>2</xdr:row>
                <xdr:rowOff>365760</xdr:rowOff>
              </to>
            </anchor>
          </objectPr>
        </oleObject>
      </mc:Choice>
      <mc:Fallback>
        <oleObject progId="Equation.DSMT4" shapeId="1042" r:id="rId28"/>
      </mc:Fallback>
    </mc:AlternateContent>
    <mc:AlternateContent xmlns:mc="http://schemas.openxmlformats.org/markup-compatibility/2006">
      <mc:Choice Requires="x14">
        <oleObject progId="Equation.DSMT4" shapeId="1043" r:id="rId30">
          <objectPr defaultSize="0" r:id="rId31">
            <anchor moveWithCells="1">
              <from>
                <xdr:col>17</xdr:col>
                <xdr:colOff>441960</xdr:colOff>
                <xdr:row>2</xdr:row>
                <xdr:rowOff>68580</xdr:rowOff>
              </from>
              <to>
                <xdr:col>17</xdr:col>
                <xdr:colOff>609600</xdr:colOff>
                <xdr:row>2</xdr:row>
                <xdr:rowOff>297180</xdr:rowOff>
              </to>
            </anchor>
          </objectPr>
        </oleObject>
      </mc:Choice>
      <mc:Fallback>
        <oleObject progId="Equation.DSMT4" shapeId="1043" r:id="rId30"/>
      </mc:Fallback>
    </mc:AlternateContent>
    <mc:AlternateContent xmlns:mc="http://schemas.openxmlformats.org/markup-compatibility/2006">
      <mc:Choice Requires="x14">
        <oleObject progId="Equation.DSMT4" shapeId="1044" r:id="rId32">
          <objectPr defaultSize="0" autoPict="0" r:id="rId33">
            <anchor moveWithCells="1" sizeWithCells="1">
              <from>
                <xdr:col>0</xdr:col>
                <xdr:colOff>0</xdr:colOff>
                <xdr:row>12</xdr:row>
                <xdr:rowOff>0</xdr:rowOff>
              </from>
              <to>
                <xdr:col>1</xdr:col>
                <xdr:colOff>38100</xdr:colOff>
                <xdr:row>12</xdr:row>
                <xdr:rowOff>175260</xdr:rowOff>
              </to>
            </anchor>
          </objectPr>
        </oleObject>
      </mc:Choice>
      <mc:Fallback>
        <oleObject progId="Equation.DSMT4" shapeId="1044" r:id="rId32"/>
      </mc:Fallback>
    </mc:AlternateContent>
    <mc:AlternateContent xmlns:mc="http://schemas.openxmlformats.org/markup-compatibility/2006">
      <mc:Choice Requires="x14">
        <oleObject progId="Equation.DSMT4" shapeId="1045" r:id="rId34">
          <objectPr defaultSize="0" autoPict="0" r:id="rId35">
            <anchor moveWithCells="1">
              <from>
                <xdr:col>13</xdr:col>
                <xdr:colOff>0</xdr:colOff>
                <xdr:row>2</xdr:row>
                <xdr:rowOff>0</xdr:rowOff>
              </from>
              <to>
                <xdr:col>13</xdr:col>
                <xdr:colOff>556260</xdr:colOff>
                <xdr:row>2</xdr:row>
                <xdr:rowOff>373380</xdr:rowOff>
              </to>
            </anchor>
          </objectPr>
        </oleObject>
      </mc:Choice>
      <mc:Fallback>
        <oleObject progId="Equation.DSMT4" shapeId="1045" r:id="rId3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4"/>
  <sheetViews>
    <sheetView workbookViewId="0">
      <selection activeCell="H26" sqref="H26"/>
    </sheetView>
  </sheetViews>
  <sheetFormatPr defaultRowHeight="14.4" x14ac:dyDescent="0.3"/>
  <cols>
    <col min="1" max="1" width="37.109375" customWidth="1"/>
    <col min="2" max="2" width="13" style="54" customWidth="1"/>
    <col min="3" max="3" width="17" style="54" customWidth="1"/>
    <col min="4" max="4" width="9.109375" style="59"/>
  </cols>
  <sheetData>
    <row r="1" spans="1:11" ht="18" x14ac:dyDescent="0.35">
      <c r="A1" s="116" t="s">
        <v>87</v>
      </c>
      <c r="B1" s="117"/>
      <c r="C1" s="117"/>
      <c r="D1" s="117"/>
      <c r="E1" s="55"/>
      <c r="F1" s="55"/>
      <c r="G1" s="55"/>
      <c r="H1" s="55"/>
      <c r="I1" s="55"/>
      <c r="J1" s="55"/>
      <c r="K1" s="55"/>
    </row>
    <row r="2" spans="1:11" x14ac:dyDescent="0.3">
      <c r="A2" s="115" t="s">
        <v>56</v>
      </c>
      <c r="B2" s="115"/>
      <c r="C2" s="115"/>
      <c r="D2" s="115"/>
    </row>
    <row r="3" spans="1:11" x14ac:dyDescent="0.3">
      <c r="A3" s="21" t="s">
        <v>50</v>
      </c>
      <c r="B3" s="27" t="s">
        <v>51</v>
      </c>
      <c r="C3" s="27" t="s">
        <v>52</v>
      </c>
      <c r="D3" s="57" t="s">
        <v>53</v>
      </c>
    </row>
    <row r="4" spans="1:11" x14ac:dyDescent="0.3">
      <c r="A4" s="23" t="s">
        <v>54</v>
      </c>
      <c r="B4" s="56">
        <v>10</v>
      </c>
      <c r="C4" s="56">
        <f>IF(B4&lt;=5,B4,IF(B4&lt;=15,(B4+5)/2,IF(B4&lt;=75,(B4+15)/3,(B4+45)/4)))</f>
        <v>7.5</v>
      </c>
      <c r="D4" s="58">
        <f>4/C4</f>
        <v>0.53333333333333333</v>
      </c>
    </row>
    <row r="5" spans="1:11" ht="27.75" customHeight="1" x14ac:dyDescent="0.3">
      <c r="A5" s="118" t="s">
        <v>57</v>
      </c>
      <c r="B5" s="118"/>
      <c r="C5" s="118"/>
      <c r="D5" s="118"/>
    </row>
    <row r="6" spans="1:11" x14ac:dyDescent="0.3">
      <c r="A6" s="21" t="s">
        <v>50</v>
      </c>
      <c r="B6" s="27" t="s">
        <v>51</v>
      </c>
      <c r="C6" s="27" t="s">
        <v>52</v>
      </c>
      <c r="D6" s="57" t="s">
        <v>55</v>
      </c>
    </row>
    <row r="7" spans="1:11" x14ac:dyDescent="0.3">
      <c r="A7" s="23" t="s">
        <v>54</v>
      </c>
      <c r="B7" s="56">
        <v>9</v>
      </c>
      <c r="C7" s="56">
        <f>IF(B7&lt;=5,B7,IF(B7&lt;=15,(B7+5)/2,IF(B7&lt;=75,(B7+15)/3,(B7+45)/4)))</f>
        <v>7</v>
      </c>
      <c r="D7" s="58">
        <f>1/C7</f>
        <v>0.14285714285714285</v>
      </c>
    </row>
    <row r="8" spans="1:11" x14ac:dyDescent="0.3">
      <c r="A8" s="115" t="s">
        <v>58</v>
      </c>
      <c r="B8" s="115"/>
      <c r="C8" s="115"/>
      <c r="D8" s="115"/>
    </row>
    <row r="9" spans="1:11" x14ac:dyDescent="0.3">
      <c r="A9" s="21" t="s">
        <v>50</v>
      </c>
      <c r="B9" s="27" t="s">
        <v>51</v>
      </c>
      <c r="C9" s="27" t="s">
        <v>52</v>
      </c>
      <c r="D9" s="57" t="s">
        <v>60</v>
      </c>
    </row>
    <row r="10" spans="1:11" x14ac:dyDescent="0.3">
      <c r="A10" s="23" t="s">
        <v>54</v>
      </c>
      <c r="B10" s="56">
        <v>8</v>
      </c>
      <c r="C10" s="56">
        <f>IF(B10&lt;=5,B10,IF(B10&lt;=15,(B10+5)/2,IF(B10&lt;=75,(B10+15)/3,(B10+45)/4)))</f>
        <v>6.5</v>
      </c>
      <c r="D10" s="58">
        <f>0.5/C10</f>
        <v>7.6923076923076927E-2</v>
      </c>
    </row>
    <row r="11" spans="1:11" ht="42" customHeight="1" x14ac:dyDescent="0.3">
      <c r="A11" s="118" t="s">
        <v>59</v>
      </c>
      <c r="B11" s="118"/>
      <c r="C11" s="118"/>
      <c r="D11" s="118"/>
    </row>
    <row r="12" spans="1:11" x14ac:dyDescent="0.3">
      <c r="A12" s="21" t="s">
        <v>50</v>
      </c>
      <c r="B12" s="27" t="s">
        <v>51</v>
      </c>
      <c r="C12" s="27" t="s">
        <v>52</v>
      </c>
      <c r="D12" s="57" t="s">
        <v>61</v>
      </c>
    </row>
    <row r="13" spans="1:11" x14ac:dyDescent="0.3">
      <c r="A13" s="23" t="s">
        <v>54</v>
      </c>
      <c r="B13" s="56">
        <v>7</v>
      </c>
      <c r="C13" s="56">
        <f>IF(B13&lt;=5,B13,IF(B13&lt;=15,(B13+5)/2,IF(B13&lt;=75,(B13+15)/3,(B13+45)/4)))</f>
        <v>6</v>
      </c>
      <c r="D13" s="58">
        <f>0.5/C13</f>
        <v>8.3333333333333329E-2</v>
      </c>
    </row>
    <row r="14" spans="1:11" x14ac:dyDescent="0.3">
      <c r="A14" s="115" t="s">
        <v>68</v>
      </c>
      <c r="B14" s="115"/>
      <c r="C14" s="115"/>
      <c r="D14" s="115"/>
    </row>
    <row r="15" spans="1:11" x14ac:dyDescent="0.3">
      <c r="A15" s="21" t="s">
        <v>50</v>
      </c>
      <c r="B15" s="27" t="s">
        <v>51</v>
      </c>
      <c r="C15" s="27" t="s">
        <v>52</v>
      </c>
      <c r="D15" s="57" t="s">
        <v>62</v>
      </c>
    </row>
    <row r="16" spans="1:11" x14ac:dyDescent="0.3">
      <c r="A16" s="23" t="s">
        <v>54</v>
      </c>
      <c r="B16" s="56">
        <v>6</v>
      </c>
      <c r="C16" s="56">
        <f>IF(B16&lt;=5,B16,IF(B16&lt;=15,(B16+5)/2,IF(B16&lt;=75,(B16+15)/3,(B16+45)/4)))</f>
        <v>5.5</v>
      </c>
      <c r="D16" s="58">
        <f>0.5/C16</f>
        <v>9.0909090909090912E-2</v>
      </c>
    </row>
    <row r="17" spans="1:4" x14ac:dyDescent="0.3">
      <c r="A17" s="115" t="s">
        <v>69</v>
      </c>
      <c r="B17" s="115"/>
      <c r="C17" s="115"/>
      <c r="D17" s="115"/>
    </row>
    <row r="18" spans="1:4" x14ac:dyDescent="0.3">
      <c r="A18" s="21" t="s">
        <v>50</v>
      </c>
      <c r="B18" s="27" t="s">
        <v>51</v>
      </c>
      <c r="C18" s="27" t="s">
        <v>52</v>
      </c>
      <c r="D18" s="57" t="s">
        <v>63</v>
      </c>
    </row>
    <row r="19" spans="1:4" x14ac:dyDescent="0.3">
      <c r="A19" s="23" t="s">
        <v>54</v>
      </c>
      <c r="B19" s="56">
        <v>5</v>
      </c>
      <c r="C19" s="56">
        <f>IF(B19&lt;=5,B19,IF(B19&lt;=15,(B19+5)/2,IF(B19&lt;=75,(B19+15)/3,(B19+45)/4)))</f>
        <v>5</v>
      </c>
      <c r="D19" s="58">
        <f>0.5/C19</f>
        <v>0.1</v>
      </c>
    </row>
    <row r="20" spans="1:4" x14ac:dyDescent="0.3">
      <c r="A20" s="115" t="s">
        <v>70</v>
      </c>
      <c r="B20" s="115"/>
      <c r="C20" s="115"/>
      <c r="D20" s="115"/>
    </row>
    <row r="21" spans="1:4" x14ac:dyDescent="0.3">
      <c r="A21" s="21" t="s">
        <v>50</v>
      </c>
      <c r="B21" s="27" t="s">
        <v>51</v>
      </c>
      <c r="C21" s="27" t="s">
        <v>52</v>
      </c>
      <c r="D21" s="57" t="s">
        <v>64</v>
      </c>
    </row>
    <row r="22" spans="1:4" x14ac:dyDescent="0.3">
      <c r="A22" s="23" t="s">
        <v>54</v>
      </c>
      <c r="B22" s="56">
        <v>4</v>
      </c>
      <c r="C22" s="56">
        <f>IF(B22&lt;=5,B22,IF(B22&lt;=15,(B22+5)/2,IF(B22&lt;=75,(B22+15)/3,(B22+45)/4)))</f>
        <v>4</v>
      </c>
      <c r="D22" s="58">
        <f>0.5/C22</f>
        <v>0.125</v>
      </c>
    </row>
    <row r="23" spans="1:4" x14ac:dyDescent="0.3">
      <c r="A23" s="115" t="s">
        <v>71</v>
      </c>
      <c r="B23" s="115"/>
      <c r="C23" s="115"/>
      <c r="D23" s="115"/>
    </row>
    <row r="24" spans="1:4" x14ac:dyDescent="0.3">
      <c r="A24" s="21" t="s">
        <v>50</v>
      </c>
      <c r="B24" s="27" t="s">
        <v>51</v>
      </c>
      <c r="C24" s="27" t="s">
        <v>52</v>
      </c>
      <c r="D24" s="57" t="s">
        <v>65</v>
      </c>
    </row>
    <row r="25" spans="1:4" x14ac:dyDescent="0.3">
      <c r="A25" s="23" t="s">
        <v>54</v>
      </c>
      <c r="B25" s="56">
        <v>3</v>
      </c>
      <c r="C25" s="56">
        <f>IF(B25&lt;=5,B25,IF(B25&lt;=15,(B25+5)/2,IF(B25&lt;=75,(B25+15)/3,(B25+45)/4)))</f>
        <v>3</v>
      </c>
      <c r="D25" s="58">
        <f>0.5/C25</f>
        <v>0.16666666666666666</v>
      </c>
    </row>
    <row r="26" spans="1:4" ht="49.5" customHeight="1" x14ac:dyDescent="0.3">
      <c r="A26" s="122" t="s">
        <v>72</v>
      </c>
      <c r="B26" s="123"/>
      <c r="C26" s="123"/>
      <c r="D26" s="124"/>
    </row>
    <row r="27" spans="1:4" x14ac:dyDescent="0.3">
      <c r="A27" s="119" t="s">
        <v>50</v>
      </c>
      <c r="B27" s="120"/>
      <c r="C27" s="121"/>
      <c r="D27" s="57" t="s">
        <v>66</v>
      </c>
    </row>
    <row r="28" spans="1:4" x14ac:dyDescent="0.3">
      <c r="A28" s="131" t="s">
        <v>76</v>
      </c>
      <c r="B28" s="132"/>
      <c r="C28" s="133"/>
      <c r="D28" s="58">
        <v>0.5</v>
      </c>
    </row>
    <row r="29" spans="1:4" ht="30.75" customHeight="1" x14ac:dyDescent="0.3">
      <c r="A29" s="118" t="s">
        <v>73</v>
      </c>
      <c r="B29" s="118"/>
      <c r="C29" s="118"/>
      <c r="D29" s="118"/>
    </row>
    <row r="30" spans="1:4" x14ac:dyDescent="0.3">
      <c r="A30" s="21" t="s">
        <v>50</v>
      </c>
      <c r="B30" s="127" t="s">
        <v>74</v>
      </c>
      <c r="C30" s="128"/>
      <c r="D30" s="57" t="s">
        <v>67</v>
      </c>
    </row>
    <row r="31" spans="1:4" x14ac:dyDescent="0.3">
      <c r="A31" s="23" t="s">
        <v>75</v>
      </c>
      <c r="B31" s="129">
        <v>150000</v>
      </c>
      <c r="C31" s="130"/>
      <c r="D31" s="58">
        <f>B31/100000</f>
        <v>1.5</v>
      </c>
    </row>
    <row r="32" spans="1:4" x14ac:dyDescent="0.3">
      <c r="A32" s="115" t="s">
        <v>31</v>
      </c>
      <c r="B32" s="115"/>
      <c r="C32" s="115"/>
      <c r="D32" s="60">
        <f>SUM(D4+D7+D10+D13+D16+D19+D22+D25+D28+D31)</f>
        <v>3.3190226440226445</v>
      </c>
    </row>
    <row r="34" spans="1:4" ht="77.25" customHeight="1" x14ac:dyDescent="0.3">
      <c r="A34" s="125" t="s">
        <v>97</v>
      </c>
      <c r="B34" s="126"/>
      <c r="C34" s="126"/>
      <c r="D34" s="126"/>
    </row>
  </sheetData>
  <mergeCells count="17">
    <mergeCell ref="A32:C32"/>
    <mergeCell ref="A34:D34"/>
    <mergeCell ref="B30:C30"/>
    <mergeCell ref="B31:C31"/>
    <mergeCell ref="A28:C28"/>
    <mergeCell ref="A29:D29"/>
    <mergeCell ref="A27:C27"/>
    <mergeCell ref="A17:D17"/>
    <mergeCell ref="A20:D20"/>
    <mergeCell ref="A23:D23"/>
    <mergeCell ref="A26:D26"/>
    <mergeCell ref="A14:D14"/>
    <mergeCell ref="A1:D1"/>
    <mergeCell ref="A2:D2"/>
    <mergeCell ref="A5:D5"/>
    <mergeCell ref="A8:D8"/>
    <mergeCell ref="A11:D1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4"/>
  <sheetViews>
    <sheetView workbookViewId="0">
      <pane ySplit="2" topLeftCell="A3" activePane="bottomLeft" state="frozen"/>
      <selection pane="bottomLeft" activeCell="A11" sqref="A11:F13"/>
    </sheetView>
  </sheetViews>
  <sheetFormatPr defaultColWidth="9.109375" defaultRowHeight="10.199999999999999" x14ac:dyDescent="0.3"/>
  <cols>
    <col min="1" max="1" width="23.5546875" style="31" customWidth="1"/>
    <col min="2" max="2" width="45.88671875" style="31" customWidth="1"/>
    <col min="3" max="3" width="9.44140625" style="31" customWidth="1"/>
    <col min="4" max="5" width="7.6640625" style="33" customWidth="1"/>
    <col min="6" max="6" width="7.6640625" style="34" customWidth="1"/>
    <col min="7" max="7" width="15.44140625" style="33" customWidth="1"/>
    <col min="8" max="8" width="7.6640625" style="33" customWidth="1"/>
    <col min="9" max="9" width="9.33203125" style="33" customWidth="1"/>
    <col min="10" max="10" width="7.6640625" style="33" customWidth="1"/>
    <col min="11" max="13" width="7.6640625" style="32" customWidth="1"/>
    <col min="14" max="14" width="10.6640625" style="32" customWidth="1"/>
    <col min="15" max="15" width="7.6640625" style="31" customWidth="1"/>
    <col min="16" max="16384" width="9.109375" style="31"/>
  </cols>
  <sheetData>
    <row r="1" spans="1:12" s="43" customFormat="1" ht="18" x14ac:dyDescent="0.3">
      <c r="B1" s="134" t="s">
        <v>86</v>
      </c>
      <c r="C1" s="134"/>
      <c r="D1" s="134"/>
      <c r="E1" s="134"/>
      <c r="F1" s="134"/>
      <c r="G1" s="134"/>
      <c r="H1" s="134"/>
      <c r="I1" s="134"/>
      <c r="J1" s="134"/>
      <c r="K1" s="134"/>
      <c r="L1" s="134"/>
    </row>
    <row r="2" spans="1:12" s="43" customFormat="1" ht="39.75" customHeight="1" x14ac:dyDescent="0.3">
      <c r="A2" s="88" t="s">
        <v>85</v>
      </c>
      <c r="B2" s="64" t="s">
        <v>40</v>
      </c>
      <c r="C2" s="102" t="s">
        <v>39</v>
      </c>
      <c r="D2" s="65" t="s">
        <v>36</v>
      </c>
      <c r="E2" s="65" t="s">
        <v>38</v>
      </c>
      <c r="F2" s="66" t="s">
        <v>37</v>
      </c>
      <c r="G2" s="65" t="s">
        <v>78</v>
      </c>
      <c r="H2" s="65" t="s">
        <v>79</v>
      </c>
      <c r="I2" s="65" t="s">
        <v>80</v>
      </c>
      <c r="J2" s="67" t="s">
        <v>35</v>
      </c>
      <c r="K2" s="67" t="s">
        <v>25</v>
      </c>
      <c r="L2" s="67" t="s">
        <v>26</v>
      </c>
    </row>
    <row r="3" spans="1:12" s="43" customFormat="1" ht="15.75" customHeight="1" x14ac:dyDescent="0.3">
      <c r="A3" s="68" t="s">
        <v>88</v>
      </c>
      <c r="B3" s="85" t="s">
        <v>83</v>
      </c>
      <c r="C3" s="68" t="s">
        <v>34</v>
      </c>
      <c r="D3" s="101">
        <v>2020</v>
      </c>
      <c r="E3" s="69" t="s">
        <v>32</v>
      </c>
      <c r="F3" s="70">
        <v>12</v>
      </c>
      <c r="G3" s="69">
        <v>0</v>
      </c>
      <c r="H3" s="69">
        <v>2</v>
      </c>
      <c r="I3" s="71">
        <f>IF(H3&lt;=5,H3,IF(H3&lt;=15,(H3+5)/2,IF(H3&lt;=75,(H3+15)/3,(H3+45)/4)))</f>
        <v>2</v>
      </c>
      <c r="J3" s="72">
        <v>4.8</v>
      </c>
      <c r="K3" s="71">
        <f>J3/I3</f>
        <v>2.4</v>
      </c>
      <c r="L3" s="71">
        <f>J3*G3</f>
        <v>0</v>
      </c>
    </row>
    <row r="4" spans="1:12" ht="15.75" customHeight="1" x14ac:dyDescent="0.3">
      <c r="A4" s="73" t="s">
        <v>89</v>
      </c>
      <c r="B4" s="86" t="s">
        <v>84</v>
      </c>
      <c r="C4" s="68" t="s">
        <v>33</v>
      </c>
      <c r="D4" s="101">
        <v>2010</v>
      </c>
      <c r="E4" s="69" t="s">
        <v>32</v>
      </c>
      <c r="F4" s="74">
        <v>12</v>
      </c>
      <c r="G4" s="69">
        <v>1</v>
      </c>
      <c r="H4" s="69">
        <v>3</v>
      </c>
      <c r="I4" s="71">
        <f>IF(H4&lt;=5,H4,IF(H4&lt;=15,(H4+5)/2,IF(H4&lt;=75,(H4+15)/3,(H4+45)/4)))</f>
        <v>3</v>
      </c>
      <c r="J4" s="72">
        <v>5.2</v>
      </c>
      <c r="K4" s="71">
        <f>J4/I4</f>
        <v>1.7333333333333334</v>
      </c>
      <c r="L4" s="71">
        <f>J4*G4</f>
        <v>5.2</v>
      </c>
    </row>
    <row r="5" spans="1:12" ht="15.6" x14ac:dyDescent="0.3">
      <c r="A5" s="73"/>
      <c r="B5" s="86" t="s">
        <v>77</v>
      </c>
      <c r="C5" s="68"/>
      <c r="D5" s="101"/>
      <c r="E5" s="69"/>
      <c r="F5" s="74"/>
      <c r="G5" s="69"/>
      <c r="H5" s="69"/>
      <c r="I5" s="71"/>
      <c r="J5" s="72"/>
      <c r="K5" s="71"/>
      <c r="L5" s="71"/>
    </row>
    <row r="6" spans="1:12" ht="15.6" x14ac:dyDescent="0.3">
      <c r="A6" s="73"/>
      <c r="B6" s="73"/>
      <c r="C6" s="68"/>
      <c r="D6" s="69"/>
      <c r="E6" s="69"/>
      <c r="F6" s="74"/>
      <c r="G6" s="69"/>
      <c r="H6" s="69"/>
      <c r="I6" s="71"/>
      <c r="J6" s="72"/>
      <c r="K6" s="71"/>
      <c r="L6" s="71"/>
    </row>
    <row r="7" spans="1:12" ht="15.6" x14ac:dyDescent="0.3">
      <c r="A7" s="73"/>
      <c r="B7" s="73"/>
      <c r="C7" s="68"/>
      <c r="D7" s="69"/>
      <c r="E7" s="69"/>
      <c r="F7" s="74"/>
      <c r="G7" s="69"/>
      <c r="H7" s="69"/>
      <c r="I7" s="71"/>
      <c r="J7" s="72"/>
      <c r="K7" s="71"/>
      <c r="L7" s="71"/>
    </row>
    <row r="8" spans="1:12" ht="15.6" x14ac:dyDescent="0.3">
      <c r="A8" s="80"/>
      <c r="B8" s="80" t="s">
        <v>31</v>
      </c>
      <c r="C8" s="80"/>
      <c r="D8" s="81"/>
      <c r="E8" s="81"/>
      <c r="F8" s="82"/>
      <c r="G8" s="81"/>
      <c r="H8" s="81"/>
      <c r="I8" s="83"/>
      <c r="J8" s="84"/>
      <c r="K8" s="83">
        <f>SUM(K3:K7)</f>
        <v>4.1333333333333329</v>
      </c>
      <c r="L8" s="83">
        <f>SUM(L3:L7)</f>
        <v>5.2</v>
      </c>
    </row>
    <row r="9" spans="1:12" x14ac:dyDescent="0.3">
      <c r="A9" s="38"/>
      <c r="B9" s="38"/>
      <c r="C9" s="38"/>
      <c r="D9" s="36"/>
      <c r="E9" s="36"/>
      <c r="F9" s="37"/>
      <c r="G9" s="42"/>
      <c r="H9" s="42"/>
      <c r="I9" s="61"/>
      <c r="J9" s="62"/>
      <c r="K9" s="63"/>
      <c r="L9" s="63"/>
    </row>
    <row r="10" spans="1:12" x14ac:dyDescent="0.3">
      <c r="A10" s="39"/>
      <c r="B10" s="39"/>
      <c r="C10" s="38"/>
      <c r="D10" s="36"/>
      <c r="E10" s="36"/>
      <c r="F10" s="37"/>
      <c r="G10" s="38"/>
      <c r="H10" s="38"/>
      <c r="I10" s="40"/>
      <c r="J10" s="40"/>
      <c r="K10" s="41"/>
      <c r="L10" s="40"/>
    </row>
    <row r="11" spans="1:12" x14ac:dyDescent="0.3">
      <c r="A11" s="135" t="s">
        <v>98</v>
      </c>
      <c r="B11" s="136"/>
      <c r="C11" s="136"/>
      <c r="D11" s="136"/>
      <c r="E11" s="136"/>
      <c r="F11" s="136"/>
      <c r="G11" s="36"/>
      <c r="H11" s="36"/>
      <c r="I11" s="36"/>
      <c r="J11" s="36"/>
      <c r="K11" s="35"/>
      <c r="L11" s="35"/>
    </row>
    <row r="12" spans="1:12" x14ac:dyDescent="0.3">
      <c r="A12" s="136"/>
      <c r="B12" s="136"/>
      <c r="C12" s="136"/>
      <c r="D12" s="136"/>
      <c r="E12" s="136"/>
      <c r="F12" s="136"/>
      <c r="G12" s="36"/>
      <c r="H12" s="36"/>
      <c r="I12" s="36"/>
      <c r="J12" s="36"/>
      <c r="K12" s="35"/>
      <c r="L12" s="35"/>
    </row>
    <row r="13" spans="1:12" ht="48" customHeight="1" x14ac:dyDescent="0.3">
      <c r="A13" s="136"/>
      <c r="B13" s="136"/>
      <c r="C13" s="136"/>
      <c r="D13" s="136"/>
      <c r="E13" s="136"/>
      <c r="F13" s="136"/>
      <c r="G13" s="36"/>
      <c r="H13" s="36"/>
      <c r="I13" s="36"/>
      <c r="J13" s="36"/>
      <c r="K13" s="35"/>
      <c r="L13" s="35"/>
    </row>
    <row r="14" spans="1:12" x14ac:dyDescent="0.3">
      <c r="A14" s="38"/>
      <c r="B14" s="38"/>
      <c r="C14" s="38"/>
      <c r="D14" s="36"/>
      <c r="E14" s="36"/>
      <c r="F14" s="37"/>
      <c r="G14" s="36"/>
      <c r="H14" s="36"/>
      <c r="I14" s="36"/>
      <c r="J14" s="36"/>
      <c r="K14" s="35"/>
      <c r="L14" s="35"/>
    </row>
  </sheetData>
  <dataConsolidate/>
  <mergeCells count="2">
    <mergeCell ref="B1:L1"/>
    <mergeCell ref="A11:F13"/>
  </mergeCells>
  <dataValidations count="1">
    <dataValidation type="list" allowBlank="1" showInputMessage="1" showErrorMessage="1" sqref="G3:G7 JC3:JC7 SY3:SY7 ACU3:ACU7 AMQ3:AMQ7 AWM3:AWM7 BGI3:BGI7 BQE3:BQE7 CAA3:CAA7 CJW3:CJW7 CTS3:CTS7 DDO3:DDO7 DNK3:DNK7 DXG3:DXG7 EHC3:EHC7 EQY3:EQY7 FAU3:FAU7 FKQ3:FKQ7 FUM3:FUM7 GEI3:GEI7 GOE3:GOE7 GYA3:GYA7 HHW3:HHW7 HRS3:HRS7 IBO3:IBO7 ILK3:ILK7 IVG3:IVG7 JFC3:JFC7 JOY3:JOY7 JYU3:JYU7 KIQ3:KIQ7 KSM3:KSM7 LCI3:LCI7 LME3:LME7 LWA3:LWA7 MFW3:MFW7 MPS3:MPS7 MZO3:MZO7 NJK3:NJK7 NTG3:NTG7 ODC3:ODC7 OMY3:OMY7 OWU3:OWU7 PGQ3:PGQ7 PQM3:PQM7 QAI3:QAI7 QKE3:QKE7 QUA3:QUA7 RDW3:RDW7 RNS3:RNS7 RXO3:RXO7 SHK3:SHK7 SRG3:SRG7 TBC3:TBC7 TKY3:TKY7 TUU3:TUU7 UEQ3:UEQ7 UOM3:UOM7 UYI3:UYI7 VIE3:VIE7 VSA3:VSA7 WBW3:WBW7 WLS3:WLS7 WVO3:WVO7 G65518:G65543 JC65518:JC65543 SY65518:SY65543 ACU65518:ACU65543 AMQ65518:AMQ65543 AWM65518:AWM65543 BGI65518:BGI65543 BQE65518:BQE65543 CAA65518:CAA65543 CJW65518:CJW65543 CTS65518:CTS65543 DDO65518:DDO65543 DNK65518:DNK65543 DXG65518:DXG65543 EHC65518:EHC65543 EQY65518:EQY65543 FAU65518:FAU65543 FKQ65518:FKQ65543 FUM65518:FUM65543 GEI65518:GEI65543 GOE65518:GOE65543 GYA65518:GYA65543 HHW65518:HHW65543 HRS65518:HRS65543 IBO65518:IBO65543 ILK65518:ILK65543 IVG65518:IVG65543 JFC65518:JFC65543 JOY65518:JOY65543 JYU65518:JYU65543 KIQ65518:KIQ65543 KSM65518:KSM65543 LCI65518:LCI65543 LME65518:LME65543 LWA65518:LWA65543 MFW65518:MFW65543 MPS65518:MPS65543 MZO65518:MZO65543 NJK65518:NJK65543 NTG65518:NTG65543 ODC65518:ODC65543 OMY65518:OMY65543 OWU65518:OWU65543 PGQ65518:PGQ65543 PQM65518:PQM65543 QAI65518:QAI65543 QKE65518:QKE65543 QUA65518:QUA65543 RDW65518:RDW65543 RNS65518:RNS65543 RXO65518:RXO65543 SHK65518:SHK65543 SRG65518:SRG65543 TBC65518:TBC65543 TKY65518:TKY65543 TUU65518:TUU65543 UEQ65518:UEQ65543 UOM65518:UOM65543 UYI65518:UYI65543 VIE65518:VIE65543 VSA65518:VSA65543 WBW65518:WBW65543 WLS65518:WLS65543 WVO65518:WVO65543 G131054:G131079 JC131054:JC131079 SY131054:SY131079 ACU131054:ACU131079 AMQ131054:AMQ131079 AWM131054:AWM131079 BGI131054:BGI131079 BQE131054:BQE131079 CAA131054:CAA131079 CJW131054:CJW131079 CTS131054:CTS131079 DDO131054:DDO131079 DNK131054:DNK131079 DXG131054:DXG131079 EHC131054:EHC131079 EQY131054:EQY131079 FAU131054:FAU131079 FKQ131054:FKQ131079 FUM131054:FUM131079 GEI131054:GEI131079 GOE131054:GOE131079 GYA131054:GYA131079 HHW131054:HHW131079 HRS131054:HRS131079 IBO131054:IBO131079 ILK131054:ILK131079 IVG131054:IVG131079 JFC131054:JFC131079 JOY131054:JOY131079 JYU131054:JYU131079 KIQ131054:KIQ131079 KSM131054:KSM131079 LCI131054:LCI131079 LME131054:LME131079 LWA131054:LWA131079 MFW131054:MFW131079 MPS131054:MPS131079 MZO131054:MZO131079 NJK131054:NJK131079 NTG131054:NTG131079 ODC131054:ODC131079 OMY131054:OMY131079 OWU131054:OWU131079 PGQ131054:PGQ131079 PQM131054:PQM131079 QAI131054:QAI131079 QKE131054:QKE131079 QUA131054:QUA131079 RDW131054:RDW131079 RNS131054:RNS131079 RXO131054:RXO131079 SHK131054:SHK131079 SRG131054:SRG131079 TBC131054:TBC131079 TKY131054:TKY131079 TUU131054:TUU131079 UEQ131054:UEQ131079 UOM131054:UOM131079 UYI131054:UYI131079 VIE131054:VIE131079 VSA131054:VSA131079 WBW131054:WBW131079 WLS131054:WLS131079 WVO131054:WVO131079 G196590:G196615 JC196590:JC196615 SY196590:SY196615 ACU196590:ACU196615 AMQ196590:AMQ196615 AWM196590:AWM196615 BGI196590:BGI196615 BQE196590:BQE196615 CAA196590:CAA196615 CJW196590:CJW196615 CTS196590:CTS196615 DDO196590:DDO196615 DNK196590:DNK196615 DXG196590:DXG196615 EHC196590:EHC196615 EQY196590:EQY196615 FAU196590:FAU196615 FKQ196590:FKQ196615 FUM196590:FUM196615 GEI196590:GEI196615 GOE196590:GOE196615 GYA196590:GYA196615 HHW196590:HHW196615 HRS196590:HRS196615 IBO196590:IBO196615 ILK196590:ILK196615 IVG196590:IVG196615 JFC196590:JFC196615 JOY196590:JOY196615 JYU196590:JYU196615 KIQ196590:KIQ196615 KSM196590:KSM196615 LCI196590:LCI196615 LME196590:LME196615 LWA196590:LWA196615 MFW196590:MFW196615 MPS196590:MPS196615 MZO196590:MZO196615 NJK196590:NJK196615 NTG196590:NTG196615 ODC196590:ODC196615 OMY196590:OMY196615 OWU196590:OWU196615 PGQ196590:PGQ196615 PQM196590:PQM196615 QAI196590:QAI196615 QKE196590:QKE196615 QUA196590:QUA196615 RDW196590:RDW196615 RNS196590:RNS196615 RXO196590:RXO196615 SHK196590:SHK196615 SRG196590:SRG196615 TBC196590:TBC196615 TKY196590:TKY196615 TUU196590:TUU196615 UEQ196590:UEQ196615 UOM196590:UOM196615 UYI196590:UYI196615 VIE196590:VIE196615 VSA196590:VSA196615 WBW196590:WBW196615 WLS196590:WLS196615 WVO196590:WVO196615 G262126:G262151 JC262126:JC262151 SY262126:SY262151 ACU262126:ACU262151 AMQ262126:AMQ262151 AWM262126:AWM262151 BGI262126:BGI262151 BQE262126:BQE262151 CAA262126:CAA262151 CJW262126:CJW262151 CTS262126:CTS262151 DDO262126:DDO262151 DNK262126:DNK262151 DXG262126:DXG262151 EHC262126:EHC262151 EQY262126:EQY262151 FAU262126:FAU262151 FKQ262126:FKQ262151 FUM262126:FUM262151 GEI262126:GEI262151 GOE262126:GOE262151 GYA262126:GYA262151 HHW262126:HHW262151 HRS262126:HRS262151 IBO262126:IBO262151 ILK262126:ILK262151 IVG262126:IVG262151 JFC262126:JFC262151 JOY262126:JOY262151 JYU262126:JYU262151 KIQ262126:KIQ262151 KSM262126:KSM262151 LCI262126:LCI262151 LME262126:LME262151 LWA262126:LWA262151 MFW262126:MFW262151 MPS262126:MPS262151 MZO262126:MZO262151 NJK262126:NJK262151 NTG262126:NTG262151 ODC262126:ODC262151 OMY262126:OMY262151 OWU262126:OWU262151 PGQ262126:PGQ262151 PQM262126:PQM262151 QAI262126:QAI262151 QKE262126:QKE262151 QUA262126:QUA262151 RDW262126:RDW262151 RNS262126:RNS262151 RXO262126:RXO262151 SHK262126:SHK262151 SRG262126:SRG262151 TBC262126:TBC262151 TKY262126:TKY262151 TUU262126:TUU262151 UEQ262126:UEQ262151 UOM262126:UOM262151 UYI262126:UYI262151 VIE262126:VIE262151 VSA262126:VSA262151 WBW262126:WBW262151 WLS262126:WLS262151 WVO262126:WVO262151 G327662:G327687 JC327662:JC327687 SY327662:SY327687 ACU327662:ACU327687 AMQ327662:AMQ327687 AWM327662:AWM327687 BGI327662:BGI327687 BQE327662:BQE327687 CAA327662:CAA327687 CJW327662:CJW327687 CTS327662:CTS327687 DDO327662:DDO327687 DNK327662:DNK327687 DXG327662:DXG327687 EHC327662:EHC327687 EQY327662:EQY327687 FAU327662:FAU327687 FKQ327662:FKQ327687 FUM327662:FUM327687 GEI327662:GEI327687 GOE327662:GOE327687 GYA327662:GYA327687 HHW327662:HHW327687 HRS327662:HRS327687 IBO327662:IBO327687 ILK327662:ILK327687 IVG327662:IVG327687 JFC327662:JFC327687 JOY327662:JOY327687 JYU327662:JYU327687 KIQ327662:KIQ327687 KSM327662:KSM327687 LCI327662:LCI327687 LME327662:LME327687 LWA327662:LWA327687 MFW327662:MFW327687 MPS327662:MPS327687 MZO327662:MZO327687 NJK327662:NJK327687 NTG327662:NTG327687 ODC327662:ODC327687 OMY327662:OMY327687 OWU327662:OWU327687 PGQ327662:PGQ327687 PQM327662:PQM327687 QAI327662:QAI327687 QKE327662:QKE327687 QUA327662:QUA327687 RDW327662:RDW327687 RNS327662:RNS327687 RXO327662:RXO327687 SHK327662:SHK327687 SRG327662:SRG327687 TBC327662:TBC327687 TKY327662:TKY327687 TUU327662:TUU327687 UEQ327662:UEQ327687 UOM327662:UOM327687 UYI327662:UYI327687 VIE327662:VIE327687 VSA327662:VSA327687 WBW327662:WBW327687 WLS327662:WLS327687 WVO327662:WVO327687 G393198:G393223 JC393198:JC393223 SY393198:SY393223 ACU393198:ACU393223 AMQ393198:AMQ393223 AWM393198:AWM393223 BGI393198:BGI393223 BQE393198:BQE393223 CAA393198:CAA393223 CJW393198:CJW393223 CTS393198:CTS393223 DDO393198:DDO393223 DNK393198:DNK393223 DXG393198:DXG393223 EHC393198:EHC393223 EQY393198:EQY393223 FAU393198:FAU393223 FKQ393198:FKQ393223 FUM393198:FUM393223 GEI393198:GEI393223 GOE393198:GOE393223 GYA393198:GYA393223 HHW393198:HHW393223 HRS393198:HRS393223 IBO393198:IBO393223 ILK393198:ILK393223 IVG393198:IVG393223 JFC393198:JFC393223 JOY393198:JOY393223 JYU393198:JYU393223 KIQ393198:KIQ393223 KSM393198:KSM393223 LCI393198:LCI393223 LME393198:LME393223 LWA393198:LWA393223 MFW393198:MFW393223 MPS393198:MPS393223 MZO393198:MZO393223 NJK393198:NJK393223 NTG393198:NTG393223 ODC393198:ODC393223 OMY393198:OMY393223 OWU393198:OWU393223 PGQ393198:PGQ393223 PQM393198:PQM393223 QAI393198:QAI393223 QKE393198:QKE393223 QUA393198:QUA393223 RDW393198:RDW393223 RNS393198:RNS393223 RXO393198:RXO393223 SHK393198:SHK393223 SRG393198:SRG393223 TBC393198:TBC393223 TKY393198:TKY393223 TUU393198:TUU393223 UEQ393198:UEQ393223 UOM393198:UOM393223 UYI393198:UYI393223 VIE393198:VIE393223 VSA393198:VSA393223 WBW393198:WBW393223 WLS393198:WLS393223 WVO393198:WVO393223 G458734:G458759 JC458734:JC458759 SY458734:SY458759 ACU458734:ACU458759 AMQ458734:AMQ458759 AWM458734:AWM458759 BGI458734:BGI458759 BQE458734:BQE458759 CAA458734:CAA458759 CJW458734:CJW458759 CTS458734:CTS458759 DDO458734:DDO458759 DNK458734:DNK458759 DXG458734:DXG458759 EHC458734:EHC458759 EQY458734:EQY458759 FAU458734:FAU458759 FKQ458734:FKQ458759 FUM458734:FUM458759 GEI458734:GEI458759 GOE458734:GOE458759 GYA458734:GYA458759 HHW458734:HHW458759 HRS458734:HRS458759 IBO458734:IBO458759 ILK458734:ILK458759 IVG458734:IVG458759 JFC458734:JFC458759 JOY458734:JOY458759 JYU458734:JYU458759 KIQ458734:KIQ458759 KSM458734:KSM458759 LCI458734:LCI458759 LME458734:LME458759 LWA458734:LWA458759 MFW458734:MFW458759 MPS458734:MPS458759 MZO458734:MZO458759 NJK458734:NJK458759 NTG458734:NTG458759 ODC458734:ODC458759 OMY458734:OMY458759 OWU458734:OWU458759 PGQ458734:PGQ458759 PQM458734:PQM458759 QAI458734:QAI458759 QKE458734:QKE458759 QUA458734:QUA458759 RDW458734:RDW458759 RNS458734:RNS458759 RXO458734:RXO458759 SHK458734:SHK458759 SRG458734:SRG458759 TBC458734:TBC458759 TKY458734:TKY458759 TUU458734:TUU458759 UEQ458734:UEQ458759 UOM458734:UOM458759 UYI458734:UYI458759 VIE458734:VIE458759 VSA458734:VSA458759 WBW458734:WBW458759 WLS458734:WLS458759 WVO458734:WVO458759 G524270:G524295 JC524270:JC524295 SY524270:SY524295 ACU524270:ACU524295 AMQ524270:AMQ524295 AWM524270:AWM524295 BGI524270:BGI524295 BQE524270:BQE524295 CAA524270:CAA524295 CJW524270:CJW524295 CTS524270:CTS524295 DDO524270:DDO524295 DNK524270:DNK524295 DXG524270:DXG524295 EHC524270:EHC524295 EQY524270:EQY524295 FAU524270:FAU524295 FKQ524270:FKQ524295 FUM524270:FUM524295 GEI524270:GEI524295 GOE524270:GOE524295 GYA524270:GYA524295 HHW524270:HHW524295 HRS524270:HRS524295 IBO524270:IBO524295 ILK524270:ILK524295 IVG524270:IVG524295 JFC524270:JFC524295 JOY524270:JOY524295 JYU524270:JYU524295 KIQ524270:KIQ524295 KSM524270:KSM524295 LCI524270:LCI524295 LME524270:LME524295 LWA524270:LWA524295 MFW524270:MFW524295 MPS524270:MPS524295 MZO524270:MZO524295 NJK524270:NJK524295 NTG524270:NTG524295 ODC524270:ODC524295 OMY524270:OMY524295 OWU524270:OWU524295 PGQ524270:PGQ524295 PQM524270:PQM524295 QAI524270:QAI524295 QKE524270:QKE524295 QUA524270:QUA524295 RDW524270:RDW524295 RNS524270:RNS524295 RXO524270:RXO524295 SHK524270:SHK524295 SRG524270:SRG524295 TBC524270:TBC524295 TKY524270:TKY524295 TUU524270:TUU524295 UEQ524270:UEQ524295 UOM524270:UOM524295 UYI524270:UYI524295 VIE524270:VIE524295 VSA524270:VSA524295 WBW524270:WBW524295 WLS524270:WLS524295 WVO524270:WVO524295 G589806:G589831 JC589806:JC589831 SY589806:SY589831 ACU589806:ACU589831 AMQ589806:AMQ589831 AWM589806:AWM589831 BGI589806:BGI589831 BQE589806:BQE589831 CAA589806:CAA589831 CJW589806:CJW589831 CTS589806:CTS589831 DDO589806:DDO589831 DNK589806:DNK589831 DXG589806:DXG589831 EHC589806:EHC589831 EQY589806:EQY589831 FAU589806:FAU589831 FKQ589806:FKQ589831 FUM589806:FUM589831 GEI589806:GEI589831 GOE589806:GOE589831 GYA589806:GYA589831 HHW589806:HHW589831 HRS589806:HRS589831 IBO589806:IBO589831 ILK589806:ILK589831 IVG589806:IVG589831 JFC589806:JFC589831 JOY589806:JOY589831 JYU589806:JYU589831 KIQ589806:KIQ589831 KSM589806:KSM589831 LCI589806:LCI589831 LME589806:LME589831 LWA589806:LWA589831 MFW589806:MFW589831 MPS589806:MPS589831 MZO589806:MZO589831 NJK589806:NJK589831 NTG589806:NTG589831 ODC589806:ODC589831 OMY589806:OMY589831 OWU589806:OWU589831 PGQ589806:PGQ589831 PQM589806:PQM589831 QAI589806:QAI589831 QKE589806:QKE589831 QUA589806:QUA589831 RDW589806:RDW589831 RNS589806:RNS589831 RXO589806:RXO589831 SHK589806:SHK589831 SRG589806:SRG589831 TBC589806:TBC589831 TKY589806:TKY589831 TUU589806:TUU589831 UEQ589806:UEQ589831 UOM589806:UOM589831 UYI589806:UYI589831 VIE589806:VIE589831 VSA589806:VSA589831 WBW589806:WBW589831 WLS589806:WLS589831 WVO589806:WVO589831 G655342:G655367 JC655342:JC655367 SY655342:SY655367 ACU655342:ACU655367 AMQ655342:AMQ655367 AWM655342:AWM655367 BGI655342:BGI655367 BQE655342:BQE655367 CAA655342:CAA655367 CJW655342:CJW655367 CTS655342:CTS655367 DDO655342:DDO655367 DNK655342:DNK655367 DXG655342:DXG655367 EHC655342:EHC655367 EQY655342:EQY655367 FAU655342:FAU655367 FKQ655342:FKQ655367 FUM655342:FUM655367 GEI655342:GEI655367 GOE655342:GOE655367 GYA655342:GYA655367 HHW655342:HHW655367 HRS655342:HRS655367 IBO655342:IBO655367 ILK655342:ILK655367 IVG655342:IVG655367 JFC655342:JFC655367 JOY655342:JOY655367 JYU655342:JYU655367 KIQ655342:KIQ655367 KSM655342:KSM655367 LCI655342:LCI655367 LME655342:LME655367 LWA655342:LWA655367 MFW655342:MFW655367 MPS655342:MPS655367 MZO655342:MZO655367 NJK655342:NJK655367 NTG655342:NTG655367 ODC655342:ODC655367 OMY655342:OMY655367 OWU655342:OWU655367 PGQ655342:PGQ655367 PQM655342:PQM655367 QAI655342:QAI655367 QKE655342:QKE655367 QUA655342:QUA655367 RDW655342:RDW655367 RNS655342:RNS655367 RXO655342:RXO655367 SHK655342:SHK655367 SRG655342:SRG655367 TBC655342:TBC655367 TKY655342:TKY655367 TUU655342:TUU655367 UEQ655342:UEQ655367 UOM655342:UOM655367 UYI655342:UYI655367 VIE655342:VIE655367 VSA655342:VSA655367 WBW655342:WBW655367 WLS655342:WLS655367 WVO655342:WVO655367 G720878:G720903 JC720878:JC720903 SY720878:SY720903 ACU720878:ACU720903 AMQ720878:AMQ720903 AWM720878:AWM720903 BGI720878:BGI720903 BQE720878:BQE720903 CAA720878:CAA720903 CJW720878:CJW720903 CTS720878:CTS720903 DDO720878:DDO720903 DNK720878:DNK720903 DXG720878:DXG720903 EHC720878:EHC720903 EQY720878:EQY720903 FAU720878:FAU720903 FKQ720878:FKQ720903 FUM720878:FUM720903 GEI720878:GEI720903 GOE720878:GOE720903 GYA720878:GYA720903 HHW720878:HHW720903 HRS720878:HRS720903 IBO720878:IBO720903 ILK720878:ILK720903 IVG720878:IVG720903 JFC720878:JFC720903 JOY720878:JOY720903 JYU720878:JYU720903 KIQ720878:KIQ720903 KSM720878:KSM720903 LCI720878:LCI720903 LME720878:LME720903 LWA720878:LWA720903 MFW720878:MFW720903 MPS720878:MPS720903 MZO720878:MZO720903 NJK720878:NJK720903 NTG720878:NTG720903 ODC720878:ODC720903 OMY720878:OMY720903 OWU720878:OWU720903 PGQ720878:PGQ720903 PQM720878:PQM720903 QAI720878:QAI720903 QKE720878:QKE720903 QUA720878:QUA720903 RDW720878:RDW720903 RNS720878:RNS720903 RXO720878:RXO720903 SHK720878:SHK720903 SRG720878:SRG720903 TBC720878:TBC720903 TKY720878:TKY720903 TUU720878:TUU720903 UEQ720878:UEQ720903 UOM720878:UOM720903 UYI720878:UYI720903 VIE720878:VIE720903 VSA720878:VSA720903 WBW720878:WBW720903 WLS720878:WLS720903 WVO720878:WVO720903 G786414:G786439 JC786414:JC786439 SY786414:SY786439 ACU786414:ACU786439 AMQ786414:AMQ786439 AWM786414:AWM786439 BGI786414:BGI786439 BQE786414:BQE786439 CAA786414:CAA786439 CJW786414:CJW786439 CTS786414:CTS786439 DDO786414:DDO786439 DNK786414:DNK786439 DXG786414:DXG786439 EHC786414:EHC786439 EQY786414:EQY786439 FAU786414:FAU786439 FKQ786414:FKQ786439 FUM786414:FUM786439 GEI786414:GEI786439 GOE786414:GOE786439 GYA786414:GYA786439 HHW786414:HHW786439 HRS786414:HRS786439 IBO786414:IBO786439 ILK786414:ILK786439 IVG786414:IVG786439 JFC786414:JFC786439 JOY786414:JOY786439 JYU786414:JYU786439 KIQ786414:KIQ786439 KSM786414:KSM786439 LCI786414:LCI786439 LME786414:LME786439 LWA786414:LWA786439 MFW786414:MFW786439 MPS786414:MPS786439 MZO786414:MZO786439 NJK786414:NJK786439 NTG786414:NTG786439 ODC786414:ODC786439 OMY786414:OMY786439 OWU786414:OWU786439 PGQ786414:PGQ786439 PQM786414:PQM786439 QAI786414:QAI786439 QKE786414:QKE786439 QUA786414:QUA786439 RDW786414:RDW786439 RNS786414:RNS786439 RXO786414:RXO786439 SHK786414:SHK786439 SRG786414:SRG786439 TBC786414:TBC786439 TKY786414:TKY786439 TUU786414:TUU786439 UEQ786414:UEQ786439 UOM786414:UOM786439 UYI786414:UYI786439 VIE786414:VIE786439 VSA786414:VSA786439 WBW786414:WBW786439 WLS786414:WLS786439 WVO786414:WVO786439 G851950:G851975 JC851950:JC851975 SY851950:SY851975 ACU851950:ACU851975 AMQ851950:AMQ851975 AWM851950:AWM851975 BGI851950:BGI851975 BQE851950:BQE851975 CAA851950:CAA851975 CJW851950:CJW851975 CTS851950:CTS851975 DDO851950:DDO851975 DNK851950:DNK851975 DXG851950:DXG851975 EHC851950:EHC851975 EQY851950:EQY851975 FAU851950:FAU851975 FKQ851950:FKQ851975 FUM851950:FUM851975 GEI851950:GEI851975 GOE851950:GOE851975 GYA851950:GYA851975 HHW851950:HHW851975 HRS851950:HRS851975 IBO851950:IBO851975 ILK851950:ILK851975 IVG851950:IVG851975 JFC851950:JFC851975 JOY851950:JOY851975 JYU851950:JYU851975 KIQ851950:KIQ851975 KSM851950:KSM851975 LCI851950:LCI851975 LME851950:LME851975 LWA851950:LWA851975 MFW851950:MFW851975 MPS851950:MPS851975 MZO851950:MZO851975 NJK851950:NJK851975 NTG851950:NTG851975 ODC851950:ODC851975 OMY851950:OMY851975 OWU851950:OWU851975 PGQ851950:PGQ851975 PQM851950:PQM851975 QAI851950:QAI851975 QKE851950:QKE851975 QUA851950:QUA851975 RDW851950:RDW851975 RNS851950:RNS851975 RXO851950:RXO851975 SHK851950:SHK851975 SRG851950:SRG851975 TBC851950:TBC851975 TKY851950:TKY851975 TUU851950:TUU851975 UEQ851950:UEQ851975 UOM851950:UOM851975 UYI851950:UYI851975 VIE851950:VIE851975 VSA851950:VSA851975 WBW851950:WBW851975 WLS851950:WLS851975 WVO851950:WVO851975 G917486:G917511 JC917486:JC917511 SY917486:SY917511 ACU917486:ACU917511 AMQ917486:AMQ917511 AWM917486:AWM917511 BGI917486:BGI917511 BQE917486:BQE917511 CAA917486:CAA917511 CJW917486:CJW917511 CTS917486:CTS917511 DDO917486:DDO917511 DNK917486:DNK917511 DXG917486:DXG917511 EHC917486:EHC917511 EQY917486:EQY917511 FAU917486:FAU917511 FKQ917486:FKQ917511 FUM917486:FUM917511 GEI917486:GEI917511 GOE917486:GOE917511 GYA917486:GYA917511 HHW917486:HHW917511 HRS917486:HRS917511 IBO917486:IBO917511 ILK917486:ILK917511 IVG917486:IVG917511 JFC917486:JFC917511 JOY917486:JOY917511 JYU917486:JYU917511 KIQ917486:KIQ917511 KSM917486:KSM917511 LCI917486:LCI917511 LME917486:LME917511 LWA917486:LWA917511 MFW917486:MFW917511 MPS917486:MPS917511 MZO917486:MZO917511 NJK917486:NJK917511 NTG917486:NTG917511 ODC917486:ODC917511 OMY917486:OMY917511 OWU917486:OWU917511 PGQ917486:PGQ917511 PQM917486:PQM917511 QAI917486:QAI917511 QKE917486:QKE917511 QUA917486:QUA917511 RDW917486:RDW917511 RNS917486:RNS917511 RXO917486:RXO917511 SHK917486:SHK917511 SRG917486:SRG917511 TBC917486:TBC917511 TKY917486:TKY917511 TUU917486:TUU917511 UEQ917486:UEQ917511 UOM917486:UOM917511 UYI917486:UYI917511 VIE917486:VIE917511 VSA917486:VSA917511 WBW917486:WBW917511 WLS917486:WLS917511 WVO917486:WVO917511 G983022:G983047 JC983022:JC983047 SY983022:SY983047 ACU983022:ACU983047 AMQ983022:AMQ983047 AWM983022:AWM983047 BGI983022:BGI983047 BQE983022:BQE983047 CAA983022:CAA983047 CJW983022:CJW983047 CTS983022:CTS983047 DDO983022:DDO983047 DNK983022:DNK983047 DXG983022:DXG983047 EHC983022:EHC983047 EQY983022:EQY983047 FAU983022:FAU983047 FKQ983022:FKQ983047 FUM983022:FUM983047 GEI983022:GEI983047 GOE983022:GOE983047 GYA983022:GYA983047 HHW983022:HHW983047 HRS983022:HRS983047 IBO983022:IBO983047 ILK983022:ILK983047 IVG983022:IVG983047 JFC983022:JFC983047 JOY983022:JOY983047 JYU983022:JYU983047 KIQ983022:KIQ983047 KSM983022:KSM983047 LCI983022:LCI983047 LME983022:LME983047 LWA983022:LWA983047 MFW983022:MFW983047 MPS983022:MPS983047 MZO983022:MZO983047 NJK983022:NJK983047 NTG983022:NTG983047 ODC983022:ODC983047 OMY983022:OMY983047 OWU983022:OWU983047 PGQ983022:PGQ983047 PQM983022:PQM983047 QAI983022:QAI983047 QKE983022:QKE983047 QUA983022:QUA983047 RDW983022:RDW983047 RNS983022:RNS983047 RXO983022:RXO983047 SHK983022:SHK983047 SRG983022:SRG983047 TBC983022:TBC983047 TKY983022:TKY983047 TUU983022:TUU983047 UEQ983022:UEQ983047 UOM983022:UOM983047 UYI983022:UYI983047 VIE983022:VIE983047 VSA983022:VSA983047 WBW983022:WBW983047 WLS983022:WLS983047 WVO983022:WVO983047" xr:uid="{00000000-0002-0000-0200-000000000000}">
      <formula1>#REF!</formula1>
    </dataValidation>
  </dataValidations>
  <printOptions horizontalCentered="1"/>
  <pageMargins left="0.78740157480314965" right="0.78740157480314965" top="0.78740157480314965" bottom="0.78740157480314965" header="0.31496062992125984" footer="0.31496062992125984"/>
  <pageSetup paperSize="9" scale="9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6"/>
  <sheetViews>
    <sheetView tabSelected="1" zoomScaleNormal="100" workbookViewId="0">
      <pane ySplit="2" topLeftCell="A3" activePane="bottomLeft" state="frozen"/>
      <selection pane="bottomLeft" activeCell="B27" sqref="B27"/>
    </sheetView>
  </sheetViews>
  <sheetFormatPr defaultColWidth="9.109375" defaultRowHeight="10.199999999999999" x14ac:dyDescent="0.3"/>
  <cols>
    <col min="1" max="1" width="31.6640625" style="31" customWidth="1"/>
    <col min="2" max="2" width="40.6640625" style="31" customWidth="1"/>
    <col min="3" max="3" width="18.33203125" style="31" customWidth="1"/>
    <col min="4" max="5" width="7.6640625" style="33" customWidth="1"/>
    <col min="6" max="6" width="13.109375" style="33" customWidth="1"/>
    <col min="7" max="7" width="9.5546875" style="33" customWidth="1"/>
    <col min="8" max="8" width="7.6640625" style="33" customWidth="1"/>
    <col min="9" max="9" width="11.6640625" style="32" customWidth="1"/>
    <col min="10" max="11" width="7.6640625" style="32" customWidth="1"/>
    <col min="12" max="12" width="10.6640625" style="32" customWidth="1"/>
    <col min="13" max="13" width="7.6640625" style="31" customWidth="1"/>
    <col min="14" max="16384" width="9.109375" style="31"/>
  </cols>
  <sheetData>
    <row r="1" spans="1:15" s="38" customFormat="1" ht="18.600000000000001" thickBot="1" x14ac:dyDescent="0.35">
      <c r="B1" s="137" t="s">
        <v>43</v>
      </c>
      <c r="C1" s="137"/>
      <c r="D1" s="137"/>
      <c r="E1" s="137"/>
      <c r="F1" s="137"/>
      <c r="G1" s="137"/>
      <c r="H1" s="137"/>
      <c r="I1" s="137"/>
      <c r="J1" s="137"/>
      <c r="K1" s="33"/>
      <c r="L1" s="32"/>
      <c r="M1" s="36"/>
      <c r="N1" s="50"/>
    </row>
    <row r="2" spans="1:15" s="38" customFormat="1" ht="70.5" customHeight="1" thickBot="1" x14ac:dyDescent="0.35">
      <c r="A2" s="89" t="s">
        <v>85</v>
      </c>
      <c r="B2" s="89" t="s">
        <v>40</v>
      </c>
      <c r="C2" s="89" t="s">
        <v>39</v>
      </c>
      <c r="D2" s="89" t="s">
        <v>36</v>
      </c>
      <c r="E2" s="89" t="s">
        <v>38</v>
      </c>
      <c r="F2" s="89" t="s">
        <v>37</v>
      </c>
      <c r="G2" s="89" t="s">
        <v>49</v>
      </c>
      <c r="H2" s="89" t="s">
        <v>81</v>
      </c>
      <c r="I2" s="89" t="s">
        <v>82</v>
      </c>
      <c r="J2" s="90" t="s">
        <v>42</v>
      </c>
      <c r="K2" s="43"/>
      <c r="L2" s="43"/>
      <c r="M2" s="32"/>
      <c r="N2" s="36"/>
      <c r="O2" s="50"/>
    </row>
    <row r="3" spans="1:15" s="44" customFormat="1" ht="18" customHeight="1" thickBot="1" x14ac:dyDescent="0.35">
      <c r="A3" s="91" t="s">
        <v>88</v>
      </c>
      <c r="B3" s="91" t="s">
        <v>92</v>
      </c>
      <c r="C3" s="87" t="s">
        <v>34</v>
      </c>
      <c r="D3" s="69">
        <v>2020</v>
      </c>
      <c r="E3" s="69" t="s">
        <v>32</v>
      </c>
      <c r="F3" s="96">
        <v>12</v>
      </c>
      <c r="G3" s="92">
        <v>4</v>
      </c>
      <c r="H3" s="93">
        <f>IF(G3&lt;=5,G3,IF(G3&lt;=15,(G3+5)/2,IF(G3&lt;=75,(G3+15)/3,(G3+45)/4)))</f>
        <v>4</v>
      </c>
      <c r="I3" s="92">
        <v>100</v>
      </c>
      <c r="J3" s="93">
        <f>I3/H3</f>
        <v>25</v>
      </c>
      <c r="K3" s="49"/>
      <c r="L3" s="49"/>
    </row>
    <row r="4" spans="1:15" s="47" customFormat="1" ht="16.2" thickBot="1" x14ac:dyDescent="0.35">
      <c r="A4" s="91" t="s">
        <v>89</v>
      </c>
      <c r="B4" s="91" t="s">
        <v>93</v>
      </c>
      <c r="C4" s="87" t="s">
        <v>33</v>
      </c>
      <c r="D4" s="69">
        <v>2010</v>
      </c>
      <c r="E4" s="69" t="s">
        <v>32</v>
      </c>
      <c r="F4" s="97">
        <v>12</v>
      </c>
      <c r="G4" s="92">
        <v>3</v>
      </c>
      <c r="H4" s="93">
        <f>IF(G4&lt;=5,G4,IF(G4&lt;=15,(G4+5)/2,IF(G4&lt;=75,(G4+15)/3,(G4+45)/4)))</f>
        <v>3</v>
      </c>
      <c r="I4" s="92">
        <v>7</v>
      </c>
      <c r="J4" s="93">
        <f>I4/H4</f>
        <v>2.3333333333333335</v>
      </c>
      <c r="K4" s="33"/>
      <c r="L4" s="33"/>
    </row>
    <row r="5" spans="1:15" s="47" customFormat="1" ht="16.2" thickBot="1" x14ac:dyDescent="0.35">
      <c r="A5" s="91" t="s">
        <v>91</v>
      </c>
      <c r="B5" s="91" t="s">
        <v>45</v>
      </c>
      <c r="C5" s="91" t="s">
        <v>33</v>
      </c>
      <c r="D5" s="92">
        <v>2005</v>
      </c>
      <c r="E5" s="92" t="s">
        <v>94</v>
      </c>
      <c r="F5" s="92" t="s">
        <v>41</v>
      </c>
      <c r="G5" s="92">
        <v>12</v>
      </c>
      <c r="H5" s="93">
        <f>IF(G5&lt;=5,G5,IF(G5&lt;=15,(G5+5)/2,IF(G5&lt;=75,(G5+15)/3,(G5+45)/4)))</f>
        <v>8.5</v>
      </c>
      <c r="I5" s="92">
        <v>18</v>
      </c>
      <c r="J5" s="93">
        <f>I5/H5</f>
        <v>2.1176470588235294</v>
      </c>
      <c r="K5" s="33"/>
      <c r="L5" s="33"/>
    </row>
    <row r="6" spans="1:15" s="47" customFormat="1" ht="16.2" thickBot="1" x14ac:dyDescent="0.35">
      <c r="A6" s="91" t="s">
        <v>90</v>
      </c>
      <c r="B6" s="91" t="s">
        <v>46</v>
      </c>
      <c r="C6" s="91" t="s">
        <v>33</v>
      </c>
      <c r="D6" s="92">
        <v>2000</v>
      </c>
      <c r="E6" s="92" t="s">
        <v>95</v>
      </c>
      <c r="F6" s="92" t="s">
        <v>41</v>
      </c>
      <c r="G6" s="92">
        <v>6</v>
      </c>
      <c r="H6" s="93">
        <f>IF(G6&lt;=5,G6,IF(G6&lt;=15,(G6+5)/2,IF(G6&lt;=75,(G6+15)/3,(G6+45)/4)))</f>
        <v>5.5</v>
      </c>
      <c r="I6" s="92">
        <v>75</v>
      </c>
      <c r="J6" s="93">
        <f>I6/H6</f>
        <v>13.636363636363637</v>
      </c>
      <c r="K6" s="33"/>
      <c r="L6" s="33"/>
    </row>
    <row r="7" spans="1:15" s="47" customFormat="1" ht="16.2" thickBot="1" x14ac:dyDescent="0.35">
      <c r="A7" s="91"/>
      <c r="B7" s="91" t="s">
        <v>47</v>
      </c>
      <c r="C7" s="94"/>
      <c r="D7" s="92"/>
      <c r="E7" s="92"/>
      <c r="F7" s="92"/>
      <c r="G7" s="92"/>
      <c r="H7" s="95"/>
      <c r="I7" s="92"/>
      <c r="J7" s="95"/>
      <c r="K7" s="33"/>
      <c r="L7" s="33"/>
    </row>
    <row r="8" spans="1:15" s="47" customFormat="1" ht="14.4" thickBot="1" x14ac:dyDescent="0.35">
      <c r="A8" s="78"/>
      <c r="B8" s="78" t="s">
        <v>48</v>
      </c>
      <c r="C8" s="76"/>
      <c r="D8" s="79"/>
      <c r="E8" s="79"/>
      <c r="F8" s="79"/>
      <c r="G8" s="79"/>
      <c r="H8" s="77"/>
      <c r="I8" s="79"/>
      <c r="J8" s="77"/>
      <c r="K8" s="33"/>
      <c r="L8" s="33"/>
    </row>
    <row r="9" spans="1:15" ht="21.75" customHeight="1" thickBot="1" x14ac:dyDescent="0.35">
      <c r="B9" s="138" t="s">
        <v>29</v>
      </c>
      <c r="C9" s="139"/>
      <c r="D9" s="139"/>
      <c r="E9" s="139"/>
      <c r="F9" s="139"/>
      <c r="G9" s="139"/>
      <c r="H9" s="139"/>
      <c r="I9" s="140"/>
      <c r="J9" s="98">
        <f>SUM(J3:J6)</f>
        <v>43.087344028520498</v>
      </c>
      <c r="K9" s="31"/>
      <c r="L9" s="31"/>
      <c r="M9" s="33"/>
      <c r="N9" s="48"/>
    </row>
    <row r="10" spans="1:15" ht="13.8" x14ac:dyDescent="0.3">
      <c r="A10" s="51"/>
      <c r="B10" s="51"/>
      <c r="C10" s="52"/>
      <c r="D10" s="53"/>
      <c r="E10" s="53"/>
      <c r="F10" s="53"/>
      <c r="G10" s="53"/>
      <c r="H10" s="75"/>
      <c r="I10" s="99"/>
      <c r="J10" s="100"/>
      <c r="K10" s="47"/>
      <c r="L10" s="47"/>
      <c r="M10" s="32"/>
      <c r="N10" s="32"/>
    </row>
    <row r="11" spans="1:15" x14ac:dyDescent="0.3">
      <c r="A11" s="135" t="s">
        <v>99</v>
      </c>
      <c r="B11" s="136"/>
      <c r="C11" s="136"/>
      <c r="D11" s="136"/>
      <c r="E11" s="136"/>
      <c r="F11" s="136"/>
      <c r="G11" s="46"/>
      <c r="H11" s="46"/>
      <c r="I11" s="46"/>
      <c r="J11" s="45"/>
    </row>
    <row r="12" spans="1:15" x14ac:dyDescent="0.3">
      <c r="A12" s="136"/>
      <c r="B12" s="136"/>
      <c r="C12" s="136"/>
      <c r="D12" s="136"/>
      <c r="E12" s="136"/>
      <c r="F12" s="136"/>
    </row>
    <row r="13" spans="1:15" ht="90" customHeight="1" x14ac:dyDescent="0.3">
      <c r="A13" s="136"/>
      <c r="B13" s="136"/>
      <c r="C13" s="136"/>
      <c r="D13" s="136"/>
      <c r="E13" s="136"/>
      <c r="F13" s="136"/>
    </row>
    <row r="14" spans="1:15" x14ac:dyDescent="0.3">
      <c r="A14" s="43"/>
      <c r="B14" s="43"/>
    </row>
    <row r="15" spans="1:15" x14ac:dyDescent="0.3">
      <c r="A15" s="43"/>
      <c r="B15" s="43"/>
    </row>
    <row r="16" spans="1:15" x14ac:dyDescent="0.3">
      <c r="A16" s="43"/>
      <c r="B16" s="43"/>
    </row>
  </sheetData>
  <dataConsolidate/>
  <mergeCells count="3">
    <mergeCell ref="B1:J1"/>
    <mergeCell ref="B9:I9"/>
    <mergeCell ref="A11:F13"/>
  </mergeCells>
  <printOptions horizontalCentered="1"/>
  <pageMargins left="0.78740157480314965" right="0.78740157480314965" top="0.78740157480314965" bottom="0.78740157480314965" header="0.31496062992125984" footer="0.31496062992125984"/>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centralizator</vt:lpstr>
      <vt:lpstr>A</vt:lpstr>
      <vt:lpstr>I, P</vt:lpstr>
      <vt:lpstr>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dc:creator>
  <cp:lastModifiedBy>HP</cp:lastModifiedBy>
  <cp:lastPrinted>2017-12-08T15:07:41Z</cp:lastPrinted>
  <dcterms:created xsi:type="dcterms:W3CDTF">2014-06-25T10:41:04Z</dcterms:created>
  <dcterms:modified xsi:type="dcterms:W3CDTF">2022-05-14T17:48:16Z</dcterms:modified>
</cp:coreProperties>
</file>